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showInkAnnotation="0"/>
  <mc:AlternateContent xmlns:mc="http://schemas.openxmlformats.org/markup-compatibility/2006">
    <mc:Choice Requires="x15">
      <x15ac:absPath xmlns:x15ac="http://schemas.microsoft.com/office/spreadsheetml/2010/11/ac" url="C:\Users\ddupuis1\Desktop\"/>
    </mc:Choice>
  </mc:AlternateContent>
  <xr:revisionPtr revIDLastSave="0" documentId="13_ncr:1_{6B4B4B29-17B6-419E-B189-6B5887346B17}" xr6:coauthVersionLast="36" xr6:coauthVersionMax="36" xr10:uidLastSave="{00000000-0000-0000-0000-000000000000}"/>
  <workbookProtection workbookAlgorithmName="SHA-512" workbookHashValue="wSAJBx5SbUBSnj+lSyCn5BV4To8rWPct1vFbxgD9lfgh/PFPYU7pHQaGpdKTL94HlKTdUDNTgMVRB1zYejtszA==" workbookSaltValue="mqb62nFaR/dWyvxQDGmjgQ==" workbookSpinCount="100000" lockStructure="1"/>
  <bookViews>
    <workbookView xWindow="0" yWindow="0" windowWidth="19200" windowHeight="11535" xr2:uid="{00000000-000D-0000-FFFF-FFFF00000000}"/>
  </bookViews>
  <sheets>
    <sheet name="Expense Sheet" sheetId="1" r:id="rId1"/>
    <sheet name="Mileage" sheetId="7" r:id="rId2"/>
    <sheet name="Rates" sheetId="8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Q36" i="1" s="1"/>
  <c r="Q35" i="1"/>
  <c r="Q34" i="1"/>
  <c r="N7" i="1"/>
  <c r="P7" i="1" s="1"/>
  <c r="N8" i="1"/>
  <c r="O12" i="1"/>
  <c r="Q11" i="1"/>
  <c r="N11" i="1"/>
  <c r="O11" i="1" s="1"/>
  <c r="P10" i="1"/>
  <c r="P8" i="1"/>
  <c r="N12" i="1"/>
  <c r="N13" i="1"/>
  <c r="N10" i="1"/>
  <c r="Q16" i="1"/>
  <c r="Q17" i="1" l="1"/>
  <c r="Q22" i="1" l="1"/>
  <c r="Q23" i="1"/>
  <c r="I33" i="1" l="1"/>
  <c r="Q31" i="1"/>
  <c r="Q18" i="1" l="1"/>
  <c r="Q19" i="1"/>
  <c r="Q20" i="1"/>
  <c r="Q13" i="1" l="1"/>
  <c r="Q12" i="1"/>
  <c r="P12" i="1" s="1"/>
  <c r="Q10" i="1"/>
  <c r="Q9" i="1"/>
  <c r="N9" i="1" s="1"/>
  <c r="O9" i="1" l="1"/>
  <c r="N14" i="1"/>
  <c r="Q21" i="1"/>
  <c r="Q24" i="1"/>
  <c r="Q25" i="1"/>
  <c r="Q26" i="1"/>
  <c r="Q27" i="1"/>
  <c r="Q28" i="1"/>
  <c r="Q29" i="1"/>
  <c r="Q30" i="1"/>
  <c r="Q32" i="1"/>
  <c r="H33" i="1"/>
  <c r="Q7" i="1" l="1"/>
  <c r="J33" i="1"/>
  <c r="Q8" i="1"/>
  <c r="O14" i="1" l="1"/>
  <c r="Q14" i="1"/>
  <c r="P14" i="1" l="1"/>
</calcChain>
</file>

<file path=xl/sharedStrings.xml><?xml version="1.0" encoding="utf-8"?>
<sst xmlns="http://schemas.openxmlformats.org/spreadsheetml/2006/main" count="96" uniqueCount="86">
  <si>
    <t>Date</t>
  </si>
  <si>
    <t>Purpose/Description</t>
  </si>
  <si>
    <t>From</t>
  </si>
  <si>
    <t>To</t>
  </si>
  <si>
    <t>Mileage-Non Client</t>
  </si>
  <si>
    <t>Mileage-Client</t>
  </si>
  <si>
    <t>Other with GST only</t>
  </si>
  <si>
    <t>Other with PST &amp; GST</t>
  </si>
  <si>
    <t>No Tax</t>
  </si>
  <si>
    <t>Total</t>
  </si>
  <si>
    <t>Employee First &amp; Last Name</t>
  </si>
  <si>
    <t>Description</t>
  </si>
  <si>
    <t>General Ledger Code</t>
  </si>
  <si>
    <t>Pre-tax amount</t>
  </si>
  <si>
    <t>PST</t>
  </si>
  <si>
    <t>GST</t>
  </si>
  <si>
    <t>Employee No. (required)</t>
  </si>
  <si>
    <t>Has your address changed?</t>
  </si>
  <si>
    <t>YES/NO</t>
  </si>
  <si>
    <r>
      <t xml:space="preserve">Email Address </t>
    </r>
    <r>
      <rPr>
        <sz val="8"/>
        <color theme="1"/>
        <rFont val="Calibri"/>
        <family val="2"/>
      </rPr>
      <t>(for direct deposit notification)</t>
    </r>
  </si>
  <si>
    <t>Totals</t>
  </si>
  <si>
    <t>Total Kilometers</t>
  </si>
  <si>
    <t>kms at</t>
  </si>
  <si>
    <t>per km</t>
  </si>
  <si>
    <t>Total Claim</t>
  </si>
  <si>
    <t>Signature</t>
  </si>
  <si>
    <t xml:space="preserve">PLEASE NOTE:  All applicable original receipts must be submitted to the approving supervisor.  Copies of receipts are required by Accounts Payable.  </t>
  </si>
  <si>
    <t>Meal receipts must include number of attendees, purpose and date.</t>
  </si>
  <si>
    <t>Southern Health-Santé Sud does not reimburse gratuities or alcoholic beverages.</t>
  </si>
  <si>
    <t>La Broquerie</t>
  </si>
  <si>
    <t>Steinbach</t>
  </si>
  <si>
    <t>Altona</t>
  </si>
  <si>
    <t>Boundary Trails</t>
  </si>
  <si>
    <t>Brandon</t>
  </si>
  <si>
    <t>Carman</t>
  </si>
  <si>
    <t>Crystal City</t>
  </si>
  <si>
    <t>Dominion City</t>
  </si>
  <si>
    <t>Elie</t>
  </si>
  <si>
    <t>Emerson</t>
  </si>
  <si>
    <t>Falcon Lake</t>
  </si>
  <si>
    <t>Gladstone</t>
  </si>
  <si>
    <t>Grunthal</t>
  </si>
  <si>
    <t>Ile Des Chenes</t>
  </si>
  <si>
    <t>Kleefeld</t>
  </si>
  <si>
    <t>Landmark</t>
  </si>
  <si>
    <t>Lorette</t>
  </si>
  <si>
    <t>MacGregor</t>
  </si>
  <si>
    <t>Manitou</t>
  </si>
  <si>
    <t>Morden</t>
  </si>
  <si>
    <t>Morris</t>
  </si>
  <si>
    <t>Niverville</t>
  </si>
  <si>
    <t>Notre Dame</t>
  </si>
  <si>
    <t>Portage</t>
  </si>
  <si>
    <t>Rosenort</t>
  </si>
  <si>
    <t>Kilometers one way</t>
  </si>
  <si>
    <t>Ste. Anne</t>
  </si>
  <si>
    <t>Winnipeg-Distance to Downtown</t>
  </si>
  <si>
    <t>St. Pierre Jolys</t>
  </si>
  <si>
    <t>All mileage based on MapQuest (shortest time)</t>
  </si>
  <si>
    <t>Southport</t>
  </si>
  <si>
    <t>Sprague</t>
  </si>
  <si>
    <t>Swan Lake</t>
  </si>
  <si>
    <t>Vita</t>
  </si>
  <si>
    <t>Winkler</t>
  </si>
  <si>
    <r>
      <t>Other w/GST only</t>
    </r>
    <r>
      <rPr>
        <sz val="8"/>
        <color theme="1"/>
        <rFont val="Calibri"/>
        <family val="2"/>
      </rPr>
      <t xml:space="preserve"> </t>
    </r>
    <r>
      <rPr>
        <sz val="7.5"/>
        <color theme="1"/>
        <rFont val="Calibri"/>
        <family val="2"/>
      </rPr>
      <t>(eg Park'g/Course Reg Fee/Flat rate)</t>
    </r>
  </si>
  <si>
    <r>
      <t>Mileage-Non-Client</t>
    </r>
    <r>
      <rPr>
        <sz val="7"/>
        <color theme="1"/>
        <rFont val="Calibri"/>
        <family val="2"/>
      </rPr>
      <t xml:space="preserve"> </t>
    </r>
    <r>
      <rPr>
        <sz val="7.5"/>
        <color theme="1"/>
        <rFont val="Calibri"/>
        <family val="2"/>
      </rPr>
      <t>(education/meeting/non-client)</t>
    </r>
  </si>
  <si>
    <r>
      <t>Mileage-Client</t>
    </r>
    <r>
      <rPr>
        <sz val="8"/>
        <color theme="1"/>
        <rFont val="Calibri"/>
        <family val="2"/>
      </rPr>
      <t xml:space="preserve"> </t>
    </r>
    <r>
      <rPr>
        <sz val="7.5"/>
        <color theme="1"/>
        <rFont val="Calibri"/>
        <family val="2"/>
      </rPr>
      <t>(service recipient)</t>
    </r>
  </si>
  <si>
    <t>This is to certify that this claim is as a result of expenses incurred with my responsibilities on behalf of Southern Health-Santé Sud and that the amount is accurate.</t>
  </si>
  <si>
    <t>Employee Mailing Address</t>
  </si>
  <si>
    <t>Winnipeg</t>
  </si>
  <si>
    <t>St.Jean</t>
  </si>
  <si>
    <t>St Claude</t>
  </si>
  <si>
    <t>SandyBay</t>
  </si>
  <si>
    <t>Page 1 of 1</t>
  </si>
  <si>
    <t>La Salle</t>
  </si>
  <si>
    <t>St. Adolphe</t>
  </si>
  <si>
    <t>Please allow 2-3 weeks for processing upon receipt by Accounts Payable</t>
  </si>
  <si>
    <r>
      <t xml:space="preserve">Authorized Name </t>
    </r>
    <r>
      <rPr>
        <b/>
        <sz val="10"/>
        <color theme="1"/>
        <rFont val="Calibri"/>
        <family val="2"/>
      </rPr>
      <t>(please print)</t>
    </r>
  </si>
  <si>
    <t>Date
MMDDYY</t>
  </si>
  <si>
    <r>
      <t>Breakfast</t>
    </r>
    <r>
      <rPr>
        <sz val="8"/>
        <color theme="1"/>
        <rFont val="Calibri"/>
        <family val="2"/>
      </rPr>
      <t xml:space="preserve"> (max $8.64)</t>
    </r>
  </si>
  <si>
    <r>
      <t>Lunch</t>
    </r>
    <r>
      <rPr>
        <sz val="8"/>
        <color theme="1"/>
        <rFont val="Calibri"/>
        <family val="2"/>
      </rPr>
      <t xml:space="preserve"> 
(max $10.84)</t>
    </r>
  </si>
  <si>
    <r>
      <t>Dinner</t>
    </r>
    <r>
      <rPr>
        <sz val="8"/>
        <color theme="1"/>
        <rFont val="Calibri"/>
        <family val="2"/>
      </rPr>
      <t xml:space="preserve"> (max $18.37)</t>
    </r>
  </si>
  <si>
    <t>Employee Expense Claim (Effective December 14, 2024 to February 15, 2025)</t>
  </si>
  <si>
    <t>Other with PST only</t>
  </si>
  <si>
    <t>Meals-Travel-Staff Other (no GST)</t>
  </si>
  <si>
    <t>Employee Expense Claim     ORG.1310.FORM.001   December 14, 2024 to February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</si>
</sst>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mm/dd/yy;@"/>
  </numFmts>
  <fonts count="21" x14ac:knownFonts="1"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0"/>
      <name val="Arial"/>
      <family val="2"/>
    </font>
    <font>
      <sz val="8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sz val="7"/>
      <color theme="1"/>
      <name val="Calibri"/>
      <family val="2"/>
    </font>
    <font>
      <sz val="7.5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u/>
      <sz val="14"/>
      <color theme="10"/>
      <name val="Calibri"/>
      <family val="2"/>
    </font>
    <font>
      <sz val="10"/>
      <color rgb="FF1F497D"/>
      <name val="Arial"/>
      <family val="2"/>
    </font>
    <font>
      <b/>
      <sz val="13"/>
      <color theme="1"/>
      <name val="Calibri"/>
      <family val="2"/>
    </font>
    <font>
      <sz val="10"/>
      <color theme="1"/>
      <name val="Arial"/>
      <family val="2"/>
    </font>
    <font>
      <b/>
      <sz val="10"/>
      <color rgb="FF1F497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Border="1"/>
    <xf numFmtId="0" fontId="1" fillId="0" borderId="0" xfId="0" applyFont="1" applyBorder="1"/>
    <xf numFmtId="8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5" xfId="0" applyFont="1" applyBorder="1"/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0" fillId="0" borderId="23" xfId="0" applyBorder="1"/>
    <xf numFmtId="0" fontId="0" fillId="0" borderId="25" xfId="0" applyBorder="1"/>
    <xf numFmtId="0" fontId="1" fillId="0" borderId="24" xfId="0" applyFont="1" applyBorder="1"/>
    <xf numFmtId="0" fontId="1" fillId="0" borderId="26" xfId="0" applyFont="1" applyBorder="1"/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5" fillId="0" borderId="0" xfId="1" applyAlignment="1">
      <alignment vertical="center" textRotation="90"/>
    </xf>
    <xf numFmtId="0" fontId="5" fillId="0" borderId="0" xfId="1" applyBorder="1" applyAlignment="1">
      <alignment vertical="center" textRotation="90"/>
    </xf>
    <xf numFmtId="0" fontId="5" fillId="0" borderId="0" xfId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textRotation="90"/>
    </xf>
    <xf numFmtId="0" fontId="6" fillId="0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right"/>
    </xf>
    <xf numFmtId="0" fontId="13" fillId="0" borderId="12" xfId="0" applyFont="1" applyBorder="1" applyProtection="1">
      <protection locked="0"/>
    </xf>
    <xf numFmtId="0" fontId="13" fillId="0" borderId="12" xfId="0" applyFont="1" applyBorder="1" applyAlignment="1" applyProtection="1">
      <alignment horizontal="center"/>
      <protection locked="0"/>
    </xf>
    <xf numFmtId="43" fontId="14" fillId="0" borderId="2" xfId="2" applyFont="1" applyFill="1" applyBorder="1" applyAlignment="1" applyProtection="1">
      <alignment horizontal="center" vertical="center"/>
      <protection locked="0"/>
    </xf>
    <xf numFmtId="43" fontId="13" fillId="0" borderId="17" xfId="2" applyFont="1" applyBorder="1" applyProtection="1">
      <protection locked="0"/>
    </xf>
    <xf numFmtId="43" fontId="13" fillId="0" borderId="12" xfId="2" applyFont="1" applyBorder="1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43" fontId="14" fillId="0" borderId="1" xfId="2" applyNumberFormat="1" applyFont="1" applyFill="1" applyBorder="1" applyAlignment="1" applyProtection="1">
      <alignment horizontal="center" vertical="center"/>
      <protection locked="0"/>
    </xf>
    <xf numFmtId="43" fontId="14" fillId="0" borderId="1" xfId="2" applyFont="1" applyFill="1" applyBorder="1" applyAlignment="1" applyProtection="1">
      <alignment horizontal="center" vertical="center"/>
      <protection locked="0"/>
    </xf>
    <xf numFmtId="43" fontId="13" fillId="0" borderId="1" xfId="2" applyFont="1" applyBorder="1" applyProtection="1">
      <protection locked="0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vertical="center" wrapText="1"/>
    </xf>
    <xf numFmtId="43" fontId="13" fillId="0" borderId="21" xfId="0" applyNumberFormat="1" applyFont="1" applyBorder="1" applyAlignment="1" applyProtection="1">
      <alignment horizontal="center"/>
    </xf>
    <xf numFmtId="43" fontId="13" fillId="0" borderId="1" xfId="0" applyNumberFormat="1" applyFont="1" applyBorder="1" applyAlignment="1" applyProtection="1">
      <alignment horizontal="center"/>
    </xf>
    <xf numFmtId="43" fontId="13" fillId="0" borderId="19" xfId="0" applyNumberFormat="1" applyFont="1" applyBorder="1" applyAlignment="1" applyProtection="1">
      <alignment horizontal="center"/>
    </xf>
    <xf numFmtId="43" fontId="13" fillId="0" borderId="34" xfId="0" applyNumberFormat="1" applyFont="1" applyBorder="1" applyAlignment="1" applyProtection="1">
      <alignment horizontal="center"/>
    </xf>
    <xf numFmtId="43" fontId="13" fillId="0" borderId="38" xfId="0" applyNumberFormat="1" applyFont="1" applyBorder="1" applyAlignment="1" applyProtection="1">
      <alignment horizontal="center"/>
    </xf>
    <xf numFmtId="43" fontId="13" fillId="0" borderId="21" xfId="0" applyNumberFormat="1" applyFont="1" applyBorder="1" applyProtection="1"/>
    <xf numFmtId="43" fontId="13" fillId="0" borderId="19" xfId="0" applyNumberFormat="1" applyFont="1" applyBorder="1" applyProtection="1"/>
    <xf numFmtId="43" fontId="13" fillId="0" borderId="19" xfId="0" applyNumberFormat="1" applyFont="1" applyFill="1" applyBorder="1" applyProtection="1"/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39" xfId="0" applyFont="1" applyBorder="1" applyAlignment="1" applyProtection="1">
      <alignment horizontal="center"/>
    </xf>
    <xf numFmtId="0" fontId="0" fillId="0" borderId="5" xfId="0" applyBorder="1" applyProtection="1">
      <protection locked="0"/>
    </xf>
    <xf numFmtId="0" fontId="0" fillId="0" borderId="24" xfId="0" applyBorder="1" applyProtection="1">
      <protection locked="0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/>
    <xf numFmtId="0" fontId="1" fillId="0" borderId="40" xfId="0" applyFont="1" applyBorder="1" applyAlignment="1">
      <alignment horizontal="center"/>
    </xf>
    <xf numFmtId="165" fontId="13" fillId="0" borderId="22" xfId="0" applyNumberFormat="1" applyFont="1" applyBorder="1" applyProtection="1">
      <protection locked="0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3" fontId="14" fillId="0" borderId="46" xfId="2" applyNumberFormat="1" applyFont="1" applyFill="1" applyBorder="1" applyAlignment="1" applyProtection="1">
      <alignment horizontal="center" vertical="center"/>
      <protection locked="0"/>
    </xf>
    <xf numFmtId="43" fontId="14" fillId="0" borderId="46" xfId="2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3" fillId="0" borderId="30" xfId="0" applyFont="1" applyBorder="1" applyAlignment="1" applyProtection="1">
      <alignment horizontal="center"/>
      <protection locked="0"/>
    </xf>
    <xf numFmtId="0" fontId="13" fillId="0" borderId="45" xfId="0" applyFont="1" applyBorder="1" applyAlignment="1" applyProtection="1">
      <alignment horizontal="center"/>
      <protection locked="0"/>
    </xf>
    <xf numFmtId="0" fontId="13" fillId="0" borderId="31" xfId="0" applyFont="1" applyBorder="1" applyAlignment="1" applyProtection="1">
      <alignment horizontal="center"/>
      <protection locked="0"/>
    </xf>
    <xf numFmtId="0" fontId="1" fillId="0" borderId="30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" fillId="0" borderId="1" xfId="0" applyFont="1" applyBorder="1"/>
    <xf numFmtId="0" fontId="18" fillId="0" borderId="2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" fillId="0" borderId="35" xfId="0" applyFont="1" applyBorder="1" applyAlignment="1">
      <alignment horizontal="right"/>
    </xf>
    <xf numFmtId="0" fontId="1" fillId="0" borderId="37" xfId="0" applyFont="1" applyBorder="1" applyAlignment="1">
      <alignment horizontal="right"/>
    </xf>
    <xf numFmtId="0" fontId="1" fillId="2" borderId="4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31" xfId="0" applyFont="1" applyBorder="1"/>
    <xf numFmtId="0" fontId="1" fillId="0" borderId="17" xfId="0" applyFont="1" applyBorder="1"/>
    <xf numFmtId="0" fontId="1" fillId="0" borderId="30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11" xfId="0" applyFont="1" applyBorder="1"/>
    <xf numFmtId="0" fontId="1" fillId="0" borderId="9" xfId="0" applyFont="1" applyBorder="1"/>
    <xf numFmtId="0" fontId="1" fillId="0" borderId="10" xfId="0" applyFont="1" applyBorder="1"/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164" fontId="14" fillId="0" borderId="1" xfId="0" applyNumberFormat="1" applyFont="1" applyBorder="1" applyAlignment="1" applyProtection="1">
      <alignment horizontal="center" vertical="center" wrapText="1"/>
      <protection locked="0"/>
    </xf>
    <xf numFmtId="164" fontId="14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6" fillId="0" borderId="9" xfId="3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" fillId="3" borderId="2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1" fillId="3" borderId="14" xfId="0" applyFont="1" applyFill="1" applyBorder="1" applyAlignment="1">
      <alignment horizontal="center" vertical="center" wrapText="1"/>
    </xf>
    <xf numFmtId="43" fontId="13" fillId="0" borderId="1" xfId="0" applyNumberFormat="1" applyFont="1" applyFill="1" applyBorder="1" applyAlignment="1" applyProtection="1">
      <alignment horizontal="center"/>
    </xf>
    <xf numFmtId="0" fontId="1" fillId="2" borderId="43" xfId="0" applyFont="1" applyFill="1" applyBorder="1" applyAlignment="1">
      <alignment horizontal="center" vertical="center"/>
    </xf>
    <xf numFmtId="0" fontId="15" fillId="0" borderId="30" xfId="0" applyFont="1" applyBorder="1" applyAlignment="1" applyProtection="1">
      <alignment horizontal="center"/>
    </xf>
    <xf numFmtId="0" fontId="15" fillId="0" borderId="31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5" fillId="0" borderId="35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43" fontId="13" fillId="0" borderId="12" xfId="0" applyNumberFormat="1" applyFont="1" applyFill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</cellXfs>
  <cellStyles count="4">
    <cellStyle name="Comma" xfId="2" builtinId="3"/>
    <cellStyle name="Hyperlink" xfId="3" builtinId="8"/>
    <cellStyle name="Normal" xfId="0" builtinId="0"/>
    <cellStyle name="Normal 2 2" xfId="1" xr:uid="{00000000-0005-0000-0000-000003000000}"/>
  </cellStyles>
  <dxfs count="5">
    <dxf>
      <font>
        <color auto="1"/>
      </font>
      <fill>
        <patternFill patternType="solid">
          <fgColor auto="1"/>
          <bgColor rgb="FFFFFF99"/>
        </patternFill>
      </fill>
    </dxf>
    <dxf>
      <font>
        <color auto="1"/>
      </font>
      <fill>
        <patternFill patternType="solid">
          <fgColor auto="1"/>
          <bgColor rgb="FFFFFF99"/>
        </patternFill>
      </fill>
    </dxf>
    <dxf>
      <font>
        <color auto="1"/>
      </font>
      <fill>
        <patternFill patternType="solid">
          <fgColor auto="1"/>
          <bgColor rgb="FFFFFF99"/>
        </patternFill>
      </fill>
    </dxf>
    <dxf>
      <font>
        <color auto="1"/>
      </font>
      <fill>
        <patternFill patternType="solid">
          <fgColor auto="1"/>
          <bgColor rgb="FFFFFF99"/>
        </patternFill>
      </fill>
    </dxf>
    <dxf>
      <font>
        <color auto="1"/>
      </font>
      <fill>
        <patternFill patternType="solid">
          <fgColor auto="1"/>
          <bgColor rgb="FFFFFF99"/>
        </patternFill>
      </fill>
    </dxf>
  </dxfs>
  <tableStyles count="0" defaultTableStyle="TableStyleMedium2" defaultPivotStyle="PivotStyleLight16"/>
  <colors>
    <mruColors>
      <color rgb="FFBFBFBF"/>
      <color rgb="FF71B2C9"/>
      <color rgb="FFDBE9EF"/>
      <color rgb="FFA619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142875</xdr:rowOff>
    </xdr:from>
    <xdr:to>
      <xdr:col>2</xdr:col>
      <xdr:colOff>618355</xdr:colOff>
      <xdr:row>9</xdr:row>
      <xdr:rowOff>52196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57250"/>
          <a:ext cx="2285230" cy="1509521"/>
        </a:xfrm>
        <a:prstGeom prst="rect">
          <a:avLst/>
        </a:prstGeom>
      </xdr:spPr>
    </xdr:pic>
    <xdr:clientData/>
  </xdr:twoCellAnchor>
  <xdr:twoCellAnchor>
    <xdr:from>
      <xdr:col>1</xdr:col>
      <xdr:colOff>285750</xdr:colOff>
      <xdr:row>44</xdr:row>
      <xdr:rowOff>31750</xdr:rowOff>
    </xdr:from>
    <xdr:to>
      <xdr:col>3</xdr:col>
      <xdr:colOff>582083</xdr:colOff>
      <xdr:row>45</xdr:row>
      <xdr:rowOff>74084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CC563C1-65DB-484D-8363-C6A093D23E8F}"/>
            </a:ext>
          </a:extLst>
        </xdr:cNvPr>
        <xdr:cNvSpPr txBox="1"/>
      </xdr:nvSpPr>
      <xdr:spPr>
        <a:xfrm>
          <a:off x="1545167" y="10826750"/>
          <a:ext cx="1428749" cy="243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ORG.1310.FORM.002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79</xdr:row>
      <xdr:rowOff>19050</xdr:rowOff>
    </xdr:from>
    <xdr:to>
      <xdr:col>17</xdr:col>
      <xdr:colOff>593725</xdr:colOff>
      <xdr:row>158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5821025"/>
          <a:ext cx="12220575" cy="1583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63500</xdr:colOff>
      <xdr:row>159</xdr:row>
      <xdr:rowOff>50800</xdr:rowOff>
    </xdr:from>
    <xdr:to>
      <xdr:col>17</xdr:col>
      <xdr:colOff>625475</xdr:colOff>
      <xdr:row>238</xdr:row>
      <xdr:rowOff>69850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1854775"/>
          <a:ext cx="12220575" cy="1582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562723</xdr:colOff>
      <xdr:row>35</xdr:row>
      <xdr:rowOff>10503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586B81-E2BB-49EA-8C68-80175B8D5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5363323" cy="7011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6192E"/>
    <pageSetUpPr fitToPage="1"/>
  </sheetPr>
  <dimension ref="A1:Q45"/>
  <sheetViews>
    <sheetView tabSelected="1" zoomScale="90" zoomScaleNormal="90" zoomScaleSheetLayoutView="90" workbookViewId="0">
      <selection activeCell="F3" sqref="F3:K3"/>
    </sheetView>
  </sheetViews>
  <sheetFormatPr defaultRowHeight="15.75" x14ac:dyDescent="0.25"/>
  <cols>
    <col min="1" max="1" width="16.5" customWidth="1"/>
    <col min="2" max="2" width="6.375" customWidth="1"/>
    <col min="3" max="3" width="8.5" customWidth="1"/>
    <col min="4" max="4" width="34.25" customWidth="1"/>
    <col min="5" max="5" width="5" customWidth="1"/>
    <col min="6" max="6" width="13.5" customWidth="1"/>
    <col min="7" max="7" width="12.75" customWidth="1"/>
    <col min="8" max="8" width="7.625" customWidth="1"/>
    <col min="9" max="9" width="7.5" customWidth="1"/>
    <col min="10" max="10" width="8.875" customWidth="1"/>
    <col min="11" max="11" width="9" customWidth="1"/>
    <col min="12" max="12" width="8.875" customWidth="1"/>
    <col min="13" max="14" width="11" customWidth="1"/>
    <col min="15" max="15" width="9.25" customWidth="1"/>
    <col min="16" max="16" width="9.875" customWidth="1"/>
    <col min="17" max="17" width="11.75" customWidth="1"/>
  </cols>
  <sheetData>
    <row r="1" spans="1:17" ht="21" x14ac:dyDescent="0.35">
      <c r="A1" s="136" t="s">
        <v>82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6" customHeight="1" thickBot="1" x14ac:dyDescent="0.3"/>
    <row r="3" spans="1:17" ht="18.75" customHeight="1" x14ac:dyDescent="0.25">
      <c r="A3" s="125"/>
      <c r="B3" s="126"/>
      <c r="C3" s="126"/>
      <c r="D3" s="87" t="s">
        <v>10</v>
      </c>
      <c r="E3" s="88"/>
      <c r="F3" s="115"/>
      <c r="G3" s="115"/>
      <c r="H3" s="115"/>
      <c r="I3" s="115"/>
      <c r="J3" s="115"/>
      <c r="K3" s="115"/>
      <c r="L3" s="107" t="s">
        <v>16</v>
      </c>
      <c r="M3" s="108"/>
      <c r="N3" s="109"/>
      <c r="O3" s="109"/>
      <c r="P3" s="115"/>
      <c r="Q3" s="116"/>
    </row>
    <row r="4" spans="1:17" ht="18.75" customHeight="1" x14ac:dyDescent="0.25">
      <c r="A4" s="127"/>
      <c r="B4" s="128"/>
      <c r="C4" s="128"/>
      <c r="D4" s="76" t="s">
        <v>68</v>
      </c>
      <c r="E4" s="77"/>
      <c r="F4" s="122"/>
      <c r="G4" s="122"/>
      <c r="H4" s="122"/>
      <c r="I4" s="122"/>
      <c r="J4" s="122"/>
      <c r="K4" s="122"/>
      <c r="L4" s="110" t="s">
        <v>0</v>
      </c>
      <c r="M4" s="96"/>
      <c r="N4" s="111"/>
      <c r="O4" s="111"/>
      <c r="P4" s="117"/>
      <c r="Q4" s="118"/>
    </row>
    <row r="5" spans="1:17" ht="18.75" customHeight="1" thickBot="1" x14ac:dyDescent="0.3">
      <c r="A5" s="127"/>
      <c r="B5" s="128"/>
      <c r="C5" s="128"/>
      <c r="D5" s="100" t="s">
        <v>19</v>
      </c>
      <c r="E5" s="101"/>
      <c r="F5" s="123"/>
      <c r="G5" s="124"/>
      <c r="H5" s="124"/>
      <c r="I5" s="124"/>
      <c r="J5" s="124"/>
      <c r="K5" s="124"/>
      <c r="L5" s="112" t="s">
        <v>17</v>
      </c>
      <c r="M5" s="113"/>
      <c r="N5" s="114"/>
      <c r="O5" s="114"/>
      <c r="P5" s="119" t="s">
        <v>18</v>
      </c>
      <c r="Q5" s="120"/>
    </row>
    <row r="6" spans="1:17" ht="32.25" thickBot="1" x14ac:dyDescent="0.3">
      <c r="A6" s="127"/>
      <c r="B6" s="128"/>
      <c r="C6" s="129"/>
      <c r="D6" s="102" t="s">
        <v>11</v>
      </c>
      <c r="E6" s="103"/>
      <c r="F6" s="121" t="s">
        <v>12</v>
      </c>
      <c r="G6" s="121"/>
      <c r="H6" s="121"/>
      <c r="I6" s="121"/>
      <c r="J6" s="121"/>
      <c r="K6" s="121"/>
      <c r="L6" s="139"/>
      <c r="M6" s="103"/>
      <c r="N6" s="61" t="s">
        <v>13</v>
      </c>
      <c r="O6" s="60" t="s">
        <v>14</v>
      </c>
      <c r="P6" s="60" t="s">
        <v>15</v>
      </c>
      <c r="Q6" s="9" t="s">
        <v>9</v>
      </c>
    </row>
    <row r="7" spans="1:17" ht="18.75" customHeight="1" x14ac:dyDescent="0.3">
      <c r="A7" s="127"/>
      <c r="B7" s="128"/>
      <c r="C7" s="128"/>
      <c r="D7" s="87" t="s">
        <v>65</v>
      </c>
      <c r="E7" s="88"/>
      <c r="F7" s="93"/>
      <c r="G7" s="94"/>
      <c r="H7" s="94"/>
      <c r="I7" s="94"/>
      <c r="J7" s="94"/>
      <c r="K7" s="95"/>
      <c r="L7" s="140">
        <v>62300</v>
      </c>
      <c r="M7" s="141"/>
      <c r="N7" s="148">
        <f>ROUND(Q7/1.05,2)</f>
        <v>0</v>
      </c>
      <c r="O7" s="148"/>
      <c r="P7" s="148">
        <f>+Q7-N7</f>
        <v>0</v>
      </c>
      <c r="Q7" s="47">
        <f>Q34</f>
        <v>0</v>
      </c>
    </row>
    <row r="8" spans="1:17" ht="18.75" customHeight="1" x14ac:dyDescent="0.3">
      <c r="A8" s="127"/>
      <c r="B8" s="128"/>
      <c r="C8" s="128"/>
      <c r="D8" s="76" t="s">
        <v>66</v>
      </c>
      <c r="E8" s="77"/>
      <c r="F8" s="73"/>
      <c r="G8" s="74"/>
      <c r="H8" s="74"/>
      <c r="I8" s="74"/>
      <c r="J8" s="74"/>
      <c r="K8" s="75"/>
      <c r="L8" s="142">
        <v>62320</v>
      </c>
      <c r="M8" s="143"/>
      <c r="N8" s="138">
        <f>ROUND(Q8/1.05,2)</f>
        <v>0</v>
      </c>
      <c r="O8" s="138"/>
      <c r="P8" s="138">
        <f>+Q8-N8</f>
        <v>0</v>
      </c>
      <c r="Q8" s="49">
        <f>Q35</f>
        <v>0</v>
      </c>
    </row>
    <row r="9" spans="1:17" ht="18.75" customHeight="1" x14ac:dyDescent="0.3">
      <c r="A9" s="127"/>
      <c r="B9" s="128"/>
      <c r="C9" s="128"/>
      <c r="D9" s="134" t="s">
        <v>84</v>
      </c>
      <c r="E9" s="135"/>
      <c r="F9" s="73"/>
      <c r="G9" s="74"/>
      <c r="H9" s="74"/>
      <c r="I9" s="74"/>
      <c r="J9" s="74"/>
      <c r="K9" s="75"/>
      <c r="L9" s="142">
        <v>62310</v>
      </c>
      <c r="M9" s="143"/>
      <c r="N9" s="138">
        <f>ROUND(Q9/1.07,2)</f>
        <v>0</v>
      </c>
      <c r="O9" s="138">
        <f>ROUND(N9*0.07,2)</f>
        <v>0</v>
      </c>
      <c r="P9" s="138"/>
      <c r="Q9" s="49">
        <f>ROUND(SUM(J16:L32),2)</f>
        <v>0</v>
      </c>
    </row>
    <row r="10" spans="1:17" ht="18.75" customHeight="1" x14ac:dyDescent="0.3">
      <c r="A10" s="127"/>
      <c r="B10" s="128"/>
      <c r="C10" s="128"/>
      <c r="D10" s="76" t="s">
        <v>64</v>
      </c>
      <c r="E10" s="77"/>
      <c r="F10" s="149"/>
      <c r="G10" s="150"/>
      <c r="H10" s="150"/>
      <c r="I10" s="150"/>
      <c r="J10" s="150"/>
      <c r="K10" s="151"/>
      <c r="L10" s="144"/>
      <c r="M10" s="145"/>
      <c r="N10" s="138">
        <f>ROUND(Q10/1.05,2)</f>
        <v>0</v>
      </c>
      <c r="O10" s="138"/>
      <c r="P10" s="138">
        <f>Q10-N10</f>
        <v>0</v>
      </c>
      <c r="Q10" s="49">
        <f>SUM(M16:M32)</f>
        <v>0</v>
      </c>
    </row>
    <row r="11" spans="1:17" ht="18.75" customHeight="1" x14ac:dyDescent="0.3">
      <c r="A11" s="127"/>
      <c r="B11" s="128"/>
      <c r="C11" s="128"/>
      <c r="D11" s="134" t="s">
        <v>83</v>
      </c>
      <c r="E11" s="135"/>
      <c r="F11" s="73"/>
      <c r="G11" s="74"/>
      <c r="H11" s="74"/>
      <c r="I11" s="74"/>
      <c r="J11" s="74"/>
      <c r="K11" s="75"/>
      <c r="L11" s="144"/>
      <c r="M11" s="145"/>
      <c r="N11" s="138">
        <f>ROUND(Q11/1.07,2)</f>
        <v>0</v>
      </c>
      <c r="O11" s="138">
        <f>ROUND(N11*0.07,2)</f>
        <v>0</v>
      </c>
      <c r="P11" s="138">
        <v>0</v>
      </c>
      <c r="Q11" s="49">
        <f>SUM(N16:N33)</f>
        <v>0</v>
      </c>
    </row>
    <row r="12" spans="1:17" ht="18.75" customHeight="1" x14ac:dyDescent="0.3">
      <c r="A12" s="127"/>
      <c r="B12" s="128"/>
      <c r="C12" s="128"/>
      <c r="D12" s="76" t="s">
        <v>7</v>
      </c>
      <c r="E12" s="77"/>
      <c r="F12" s="73"/>
      <c r="G12" s="74"/>
      <c r="H12" s="74"/>
      <c r="I12" s="74"/>
      <c r="J12" s="74"/>
      <c r="K12" s="75"/>
      <c r="L12" s="144"/>
      <c r="M12" s="145"/>
      <c r="N12" s="138">
        <f>ROUND(Q12/1.12,2)</f>
        <v>0</v>
      </c>
      <c r="O12" s="138">
        <f>ROUND(N12*0.07,2)</f>
        <v>0</v>
      </c>
      <c r="P12" s="138">
        <f>+Q12-N12-O12</f>
        <v>0</v>
      </c>
      <c r="Q12" s="49">
        <f>ROUND(SUM(O16:O32),2)</f>
        <v>0</v>
      </c>
    </row>
    <row r="13" spans="1:17" ht="18.75" customHeight="1" x14ac:dyDescent="0.3">
      <c r="A13" s="127"/>
      <c r="B13" s="128"/>
      <c r="C13" s="128"/>
      <c r="D13" s="76" t="s">
        <v>8</v>
      </c>
      <c r="E13" s="77"/>
      <c r="F13" s="73"/>
      <c r="G13" s="74"/>
      <c r="H13" s="74"/>
      <c r="I13" s="74"/>
      <c r="J13" s="74"/>
      <c r="K13" s="75"/>
      <c r="L13" s="144"/>
      <c r="M13" s="145"/>
      <c r="N13" s="48">
        <f>ROUND(Q13,2)</f>
        <v>0</v>
      </c>
      <c r="O13" s="48"/>
      <c r="P13" s="48"/>
      <c r="Q13" s="49">
        <f>ROUND(SUM(P16:P32),2)</f>
        <v>0</v>
      </c>
    </row>
    <row r="14" spans="1:17" ht="20.25" customHeight="1" thickBot="1" x14ac:dyDescent="0.35">
      <c r="A14" s="130"/>
      <c r="B14" s="131"/>
      <c r="C14" s="131"/>
      <c r="D14" s="78"/>
      <c r="E14" s="79"/>
      <c r="F14" s="79"/>
      <c r="G14" s="79"/>
      <c r="H14" s="79"/>
      <c r="I14" s="79"/>
      <c r="J14" s="79"/>
      <c r="K14" s="80"/>
      <c r="L14" s="146" t="s">
        <v>20</v>
      </c>
      <c r="M14" s="147"/>
      <c r="N14" s="50">
        <f>SUM(N7:N13)</f>
        <v>0</v>
      </c>
      <c r="O14" s="50">
        <f>SUM(O7:O13)</f>
        <v>0</v>
      </c>
      <c r="P14" s="50">
        <f>SUM(P7:P13)</f>
        <v>0</v>
      </c>
      <c r="Q14" s="51">
        <f>SUM(Q7:Q13)</f>
        <v>0</v>
      </c>
    </row>
    <row r="15" spans="1:17" ht="48" customHeight="1" thickBot="1" x14ac:dyDescent="0.3">
      <c r="A15" s="7" t="s">
        <v>78</v>
      </c>
      <c r="B15" s="81" t="s">
        <v>1</v>
      </c>
      <c r="C15" s="82"/>
      <c r="D15" s="82"/>
      <c r="E15" s="83"/>
      <c r="F15" s="61" t="s">
        <v>2</v>
      </c>
      <c r="G15" s="61" t="s">
        <v>3</v>
      </c>
      <c r="H15" s="61" t="s">
        <v>4</v>
      </c>
      <c r="I15" s="61" t="s">
        <v>5</v>
      </c>
      <c r="J15" s="61" t="s">
        <v>79</v>
      </c>
      <c r="K15" s="61" t="s">
        <v>80</v>
      </c>
      <c r="L15" s="61" t="s">
        <v>81</v>
      </c>
      <c r="M15" s="61" t="s">
        <v>6</v>
      </c>
      <c r="N15" s="137" t="s">
        <v>83</v>
      </c>
      <c r="O15" s="61" t="s">
        <v>7</v>
      </c>
      <c r="P15" s="61" t="s">
        <v>8</v>
      </c>
      <c r="Q15" s="8" t="s">
        <v>9</v>
      </c>
    </row>
    <row r="16" spans="1:17" ht="21" customHeight="1" x14ac:dyDescent="0.3">
      <c r="A16" s="67"/>
      <c r="B16" s="84"/>
      <c r="C16" s="85"/>
      <c r="D16" s="85"/>
      <c r="E16" s="86"/>
      <c r="F16" s="35"/>
      <c r="G16" s="35"/>
      <c r="H16" s="36"/>
      <c r="I16" s="36"/>
      <c r="J16" s="37"/>
      <c r="K16" s="70"/>
      <c r="L16" s="71"/>
      <c r="M16" s="38"/>
      <c r="N16" s="39"/>
      <c r="O16" s="39"/>
      <c r="P16" s="39"/>
      <c r="Q16" s="52">
        <f>SUM(J16:P16)</f>
        <v>0</v>
      </c>
    </row>
    <row r="17" spans="1:17" ht="21" customHeight="1" x14ac:dyDescent="0.3">
      <c r="A17" s="67"/>
      <c r="B17" s="73"/>
      <c r="C17" s="74"/>
      <c r="D17" s="74"/>
      <c r="E17" s="75"/>
      <c r="F17" s="35"/>
      <c r="G17" s="35"/>
      <c r="H17" s="36"/>
      <c r="I17" s="36"/>
      <c r="J17" s="37"/>
      <c r="K17" s="41"/>
      <c r="L17" s="42"/>
      <c r="M17" s="39"/>
      <c r="N17" s="39"/>
      <c r="O17" s="39"/>
      <c r="P17" s="39"/>
      <c r="Q17" s="52">
        <f>SUM(J17:P17)</f>
        <v>0</v>
      </c>
    </row>
    <row r="18" spans="1:17" ht="21" customHeight="1" x14ac:dyDescent="0.3">
      <c r="A18" s="67"/>
      <c r="B18" s="73"/>
      <c r="C18" s="74"/>
      <c r="D18" s="74"/>
      <c r="E18" s="75"/>
      <c r="F18" s="35"/>
      <c r="G18" s="35"/>
      <c r="H18" s="36"/>
      <c r="I18" s="36"/>
      <c r="J18" s="37"/>
      <c r="K18" s="41"/>
      <c r="L18" s="42"/>
      <c r="M18" s="39"/>
      <c r="N18" s="39"/>
      <c r="O18" s="39"/>
      <c r="P18" s="39"/>
      <c r="Q18" s="52">
        <f>SUM(J18:P18)</f>
        <v>0</v>
      </c>
    </row>
    <row r="19" spans="1:17" ht="21" customHeight="1" x14ac:dyDescent="0.3">
      <c r="A19" s="67"/>
      <c r="B19" s="73"/>
      <c r="C19" s="74"/>
      <c r="D19" s="74"/>
      <c r="E19" s="75"/>
      <c r="F19" s="35"/>
      <c r="G19" s="35"/>
      <c r="H19" s="36"/>
      <c r="I19" s="36"/>
      <c r="J19" s="37"/>
      <c r="K19" s="41"/>
      <c r="L19" s="42"/>
      <c r="M19" s="39"/>
      <c r="N19" s="39"/>
      <c r="O19" s="39"/>
      <c r="P19" s="39"/>
      <c r="Q19" s="52">
        <f>SUM(J19:P19)</f>
        <v>0</v>
      </c>
    </row>
    <row r="20" spans="1:17" ht="21" customHeight="1" x14ac:dyDescent="0.3">
      <c r="A20" s="67"/>
      <c r="B20" s="73"/>
      <c r="C20" s="74"/>
      <c r="D20" s="74"/>
      <c r="E20" s="75"/>
      <c r="F20" s="35"/>
      <c r="G20" s="35"/>
      <c r="H20" s="36"/>
      <c r="I20" s="36"/>
      <c r="J20" s="37"/>
      <c r="K20" s="41"/>
      <c r="L20" s="42"/>
      <c r="M20" s="39"/>
      <c r="N20" s="39"/>
      <c r="O20" s="39"/>
      <c r="P20" s="39"/>
      <c r="Q20" s="52">
        <f>SUM(J20:P20)</f>
        <v>0</v>
      </c>
    </row>
    <row r="21" spans="1:17" ht="21" customHeight="1" x14ac:dyDescent="0.3">
      <c r="A21" s="67"/>
      <c r="B21" s="73"/>
      <c r="C21" s="74"/>
      <c r="D21" s="74"/>
      <c r="E21" s="75"/>
      <c r="F21" s="63"/>
      <c r="G21" s="63"/>
      <c r="H21" s="40"/>
      <c r="I21" s="40"/>
      <c r="J21" s="37"/>
      <c r="K21" s="41"/>
      <c r="L21" s="42"/>
      <c r="M21" s="43"/>
      <c r="N21" s="43"/>
      <c r="O21" s="43"/>
      <c r="P21" s="43"/>
      <c r="Q21" s="53">
        <f t="shared" ref="Q21:Q32" si="0">SUM(J21:P21)</f>
        <v>0</v>
      </c>
    </row>
    <row r="22" spans="1:17" ht="21" customHeight="1" x14ac:dyDescent="0.3">
      <c r="A22" s="67"/>
      <c r="B22" s="73"/>
      <c r="C22" s="74"/>
      <c r="D22" s="74"/>
      <c r="E22" s="75"/>
      <c r="F22" s="63"/>
      <c r="G22" s="63"/>
      <c r="H22" s="40"/>
      <c r="I22" s="40"/>
      <c r="J22" s="37"/>
      <c r="K22" s="41"/>
      <c r="L22" s="42"/>
      <c r="M22" s="43"/>
      <c r="N22" s="43"/>
      <c r="O22" s="43"/>
      <c r="P22" s="43"/>
      <c r="Q22" s="53">
        <f t="shared" si="0"/>
        <v>0</v>
      </c>
    </row>
    <row r="23" spans="1:17" ht="21" customHeight="1" x14ac:dyDescent="0.3">
      <c r="A23" s="67"/>
      <c r="B23" s="73"/>
      <c r="C23" s="74"/>
      <c r="D23" s="74"/>
      <c r="E23" s="75"/>
      <c r="F23" s="63"/>
      <c r="G23" s="63"/>
      <c r="H23" s="40"/>
      <c r="I23" s="40"/>
      <c r="J23" s="37"/>
      <c r="K23" s="41"/>
      <c r="L23" s="42"/>
      <c r="M23" s="43"/>
      <c r="N23" s="43"/>
      <c r="O23" s="43"/>
      <c r="P23" s="43"/>
      <c r="Q23" s="53">
        <f t="shared" si="0"/>
        <v>0</v>
      </c>
    </row>
    <row r="24" spans="1:17" ht="21" customHeight="1" x14ac:dyDescent="0.3">
      <c r="A24" s="67"/>
      <c r="B24" s="73"/>
      <c r="C24" s="74"/>
      <c r="D24" s="74"/>
      <c r="E24" s="75"/>
      <c r="F24" s="63"/>
      <c r="G24" s="63"/>
      <c r="H24" s="40"/>
      <c r="I24" s="40"/>
      <c r="J24" s="37"/>
      <c r="K24" s="41"/>
      <c r="L24" s="42"/>
      <c r="M24" s="43"/>
      <c r="N24" s="43"/>
      <c r="O24" s="43"/>
      <c r="P24" s="43"/>
      <c r="Q24" s="53">
        <f t="shared" si="0"/>
        <v>0</v>
      </c>
    </row>
    <row r="25" spans="1:17" ht="21" customHeight="1" x14ac:dyDescent="0.3">
      <c r="A25" s="67"/>
      <c r="B25" s="73"/>
      <c r="C25" s="74"/>
      <c r="D25" s="74"/>
      <c r="E25" s="75"/>
      <c r="F25" s="63"/>
      <c r="G25" s="63"/>
      <c r="H25" s="40"/>
      <c r="I25" s="40"/>
      <c r="J25" s="37"/>
      <c r="K25" s="41"/>
      <c r="L25" s="42"/>
      <c r="M25" s="43"/>
      <c r="N25" s="43"/>
      <c r="O25" s="43"/>
      <c r="P25" s="43"/>
      <c r="Q25" s="53">
        <f t="shared" si="0"/>
        <v>0</v>
      </c>
    </row>
    <row r="26" spans="1:17" ht="21" customHeight="1" x14ac:dyDescent="0.3">
      <c r="A26" s="67"/>
      <c r="B26" s="73"/>
      <c r="C26" s="74"/>
      <c r="D26" s="74"/>
      <c r="E26" s="75"/>
      <c r="F26" s="63"/>
      <c r="G26" s="63"/>
      <c r="H26" s="40"/>
      <c r="I26" s="40"/>
      <c r="J26" s="37"/>
      <c r="K26" s="41"/>
      <c r="L26" s="42"/>
      <c r="M26" s="43"/>
      <c r="N26" s="43"/>
      <c r="O26" s="43"/>
      <c r="P26" s="43"/>
      <c r="Q26" s="53">
        <f t="shared" si="0"/>
        <v>0</v>
      </c>
    </row>
    <row r="27" spans="1:17" ht="21" customHeight="1" x14ac:dyDescent="0.3">
      <c r="A27" s="67"/>
      <c r="B27" s="73"/>
      <c r="C27" s="74"/>
      <c r="D27" s="74"/>
      <c r="E27" s="75"/>
      <c r="F27" s="63"/>
      <c r="G27" s="63"/>
      <c r="H27" s="40"/>
      <c r="I27" s="40"/>
      <c r="J27" s="37"/>
      <c r="K27" s="41"/>
      <c r="L27" s="42"/>
      <c r="M27" s="43"/>
      <c r="N27" s="43"/>
      <c r="O27" s="43"/>
      <c r="P27" s="43"/>
      <c r="Q27" s="53">
        <f t="shared" si="0"/>
        <v>0</v>
      </c>
    </row>
    <row r="28" spans="1:17" ht="21" customHeight="1" x14ac:dyDescent="0.3">
      <c r="A28" s="67"/>
      <c r="B28" s="73"/>
      <c r="C28" s="74"/>
      <c r="D28" s="74"/>
      <c r="E28" s="75"/>
      <c r="F28" s="63"/>
      <c r="G28" s="63"/>
      <c r="H28" s="40"/>
      <c r="I28" s="40"/>
      <c r="J28" s="37"/>
      <c r="K28" s="41"/>
      <c r="L28" s="42"/>
      <c r="M28" s="43"/>
      <c r="N28" s="43"/>
      <c r="O28" s="43"/>
      <c r="P28" s="43"/>
      <c r="Q28" s="53">
        <f t="shared" si="0"/>
        <v>0</v>
      </c>
    </row>
    <row r="29" spans="1:17" ht="21" customHeight="1" x14ac:dyDescent="0.3">
      <c r="A29" s="67"/>
      <c r="B29" s="73"/>
      <c r="C29" s="74"/>
      <c r="D29" s="74"/>
      <c r="E29" s="75"/>
      <c r="F29" s="63"/>
      <c r="G29" s="63"/>
      <c r="H29" s="40"/>
      <c r="I29" s="40"/>
      <c r="J29" s="37"/>
      <c r="K29" s="41"/>
      <c r="L29" s="42"/>
      <c r="M29" s="43"/>
      <c r="N29" s="43"/>
      <c r="O29" s="43"/>
      <c r="P29" s="43"/>
      <c r="Q29" s="53">
        <f t="shared" si="0"/>
        <v>0</v>
      </c>
    </row>
    <row r="30" spans="1:17" ht="21" customHeight="1" x14ac:dyDescent="0.3">
      <c r="A30" s="67"/>
      <c r="B30" s="73"/>
      <c r="C30" s="74"/>
      <c r="D30" s="74"/>
      <c r="E30" s="75"/>
      <c r="F30" s="63"/>
      <c r="G30" s="63"/>
      <c r="H30" s="40"/>
      <c r="I30" s="40"/>
      <c r="J30" s="37"/>
      <c r="K30" s="41"/>
      <c r="L30" s="42"/>
      <c r="M30" s="43"/>
      <c r="N30" s="43"/>
      <c r="O30" s="43"/>
      <c r="P30" s="43"/>
      <c r="Q30" s="53">
        <f t="shared" si="0"/>
        <v>0</v>
      </c>
    </row>
    <row r="31" spans="1:17" ht="21" customHeight="1" x14ac:dyDescent="0.3">
      <c r="A31" s="67"/>
      <c r="B31" s="73"/>
      <c r="C31" s="74"/>
      <c r="D31" s="74"/>
      <c r="E31" s="75"/>
      <c r="F31" s="63"/>
      <c r="G31" s="63"/>
      <c r="H31" s="40"/>
      <c r="I31" s="40"/>
      <c r="J31" s="37"/>
      <c r="K31" s="41"/>
      <c r="L31" s="42"/>
      <c r="M31" s="43"/>
      <c r="N31" s="43"/>
      <c r="O31" s="43"/>
      <c r="P31" s="43"/>
      <c r="Q31" s="53">
        <f t="shared" si="0"/>
        <v>0</v>
      </c>
    </row>
    <row r="32" spans="1:17" ht="21" customHeight="1" thickBot="1" x14ac:dyDescent="0.35">
      <c r="A32" s="67"/>
      <c r="B32" s="73"/>
      <c r="C32" s="74"/>
      <c r="D32" s="74"/>
      <c r="E32" s="75"/>
      <c r="F32" s="63"/>
      <c r="G32" s="63"/>
      <c r="H32" s="40"/>
      <c r="I32" s="40"/>
      <c r="J32" s="37"/>
      <c r="K32" s="41"/>
      <c r="L32" s="42"/>
      <c r="M32" s="43"/>
      <c r="N32" s="43"/>
      <c r="O32" s="43"/>
      <c r="P32" s="43"/>
      <c r="Q32" s="53">
        <f t="shared" si="0"/>
        <v>0</v>
      </c>
    </row>
    <row r="33" spans="1:17" ht="19.5" thickBot="1" x14ac:dyDescent="0.35">
      <c r="A33" s="10"/>
      <c r="B33" s="1"/>
      <c r="C33" s="1"/>
      <c r="D33" s="1"/>
      <c r="E33" s="1"/>
      <c r="F33" s="96" t="s">
        <v>21</v>
      </c>
      <c r="G33" s="96"/>
      <c r="H33" s="55">
        <f>SUM(H16:H32)</f>
        <v>0</v>
      </c>
      <c r="I33" s="56">
        <f>SUM(I16:I32)</f>
        <v>0</v>
      </c>
      <c r="J33" s="57">
        <f>SUM(H33:I33)</f>
        <v>0</v>
      </c>
      <c r="K33" s="2" t="s">
        <v>22</v>
      </c>
      <c r="L33" s="3">
        <v>0.46</v>
      </c>
      <c r="M33" s="2" t="s">
        <v>23</v>
      </c>
      <c r="N33" s="2"/>
      <c r="O33" s="1"/>
      <c r="P33" s="4" t="s">
        <v>9</v>
      </c>
      <c r="Q33" s="53">
        <f>SUM(Q16:Q32)</f>
        <v>0</v>
      </c>
    </row>
    <row r="34" spans="1:17" ht="18.75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72" t="s">
        <v>4</v>
      </c>
      <c r="N34" s="72"/>
      <c r="O34" s="72"/>
      <c r="P34" s="72"/>
      <c r="Q34" s="54">
        <f>$H$33*$L$33</f>
        <v>0</v>
      </c>
    </row>
    <row r="35" spans="1:17" ht="18.75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72" t="s">
        <v>5</v>
      </c>
      <c r="N35" s="72"/>
      <c r="O35" s="72"/>
      <c r="P35" s="72"/>
      <c r="Q35" s="53">
        <f>$I$33*$L$33</f>
        <v>0</v>
      </c>
    </row>
    <row r="36" spans="1:17" ht="18.75" x14ac:dyDescent="0.3">
      <c r="A36" s="59"/>
      <c r="B36" s="58"/>
      <c r="C36" s="58"/>
      <c r="D36" s="58"/>
      <c r="E36" s="64"/>
      <c r="F36" s="58"/>
      <c r="G36" s="58"/>
      <c r="H36" s="58"/>
      <c r="I36" s="58"/>
      <c r="J36" s="58"/>
      <c r="K36" s="58"/>
      <c r="L36" s="58"/>
      <c r="M36" s="58"/>
      <c r="N36" s="64"/>
      <c r="O36" s="72" t="s">
        <v>24</v>
      </c>
      <c r="P36" s="89"/>
      <c r="Q36" s="53">
        <f>SUM(Q33:Q35)</f>
        <v>0</v>
      </c>
    </row>
    <row r="37" spans="1:17" x14ac:dyDescent="0.25">
      <c r="A37" s="34" t="s">
        <v>25</v>
      </c>
      <c r="B37" s="2"/>
      <c r="D37" s="66" t="s">
        <v>0</v>
      </c>
      <c r="E37" s="65"/>
      <c r="F37" s="2" t="s">
        <v>77</v>
      </c>
      <c r="H37" s="2"/>
      <c r="I37" s="2" t="s">
        <v>25</v>
      </c>
      <c r="J37" s="2"/>
      <c r="L37" s="5" t="s">
        <v>0</v>
      </c>
      <c r="M37" s="1"/>
      <c r="N37" s="1"/>
      <c r="O37" s="1"/>
      <c r="P37" s="1"/>
      <c r="Q37" s="11"/>
    </row>
    <row r="38" spans="1:17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1"/>
    </row>
    <row r="39" spans="1:17" ht="17.25" x14ac:dyDescent="0.3">
      <c r="A39" s="97" t="s">
        <v>76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9"/>
    </row>
    <row r="40" spans="1:17" ht="18.75" customHeight="1" x14ac:dyDescent="0.25">
      <c r="A40" s="90" t="s">
        <v>67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2"/>
    </row>
    <row r="41" spans="1:17" ht="2.25" customHeight="1" x14ac:dyDescent="0.25">
      <c r="A41" s="1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3"/>
    </row>
    <row r="42" spans="1:17" x14ac:dyDescent="0.25">
      <c r="A42" s="90" t="s">
        <v>26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2"/>
    </row>
    <row r="43" spans="1:17" x14ac:dyDescent="0.25">
      <c r="A43" s="90" t="s">
        <v>27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2"/>
    </row>
    <row r="44" spans="1:17" ht="16.5" thickBot="1" x14ac:dyDescent="0.3">
      <c r="A44" s="104" t="s">
        <v>28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6"/>
    </row>
    <row r="45" spans="1:17" x14ac:dyDescent="0.25">
      <c r="A45" t="s">
        <v>85</v>
      </c>
      <c r="Q45" t="s">
        <v>73</v>
      </c>
    </row>
  </sheetData>
  <sheetProtection algorithmName="SHA-512" hashValue="hDba+NjTd+gyTuuiM2bCLIqPuc+vHu3l377itXyQPzlGUq0m4vQj8R5aVop3P8wvQatD+D+4KyUGSV4paK7m3w==" saltValue="VB1nnN5dvDvvmwS6ks/GCQ==" spinCount="100000" sheet="1" formatCells="0" formatColumns="0" formatRows="0" insertColumns="0" insertRows="0" insertHyperlinks="0" deleteColumns="0" deleteRows="0" selectLockedCells="1"/>
  <mergeCells count="67">
    <mergeCell ref="L12:M12"/>
    <mergeCell ref="L13:M13"/>
    <mergeCell ref="L14:M14"/>
    <mergeCell ref="F11:K11"/>
    <mergeCell ref="L6:M6"/>
    <mergeCell ref="L7:M7"/>
    <mergeCell ref="L8:M8"/>
    <mergeCell ref="L9:M9"/>
    <mergeCell ref="L10:M10"/>
    <mergeCell ref="L11:M11"/>
    <mergeCell ref="A44:Q44"/>
    <mergeCell ref="A43:Q43"/>
    <mergeCell ref="L3:O3"/>
    <mergeCell ref="L4:O4"/>
    <mergeCell ref="L5:O5"/>
    <mergeCell ref="P3:Q3"/>
    <mergeCell ref="P4:Q4"/>
    <mergeCell ref="P5:Q5"/>
    <mergeCell ref="F6:K6"/>
    <mergeCell ref="F3:K3"/>
    <mergeCell ref="F4:K4"/>
    <mergeCell ref="F5:K5"/>
    <mergeCell ref="A3:C14"/>
    <mergeCell ref="B31:E31"/>
    <mergeCell ref="B30:E30"/>
    <mergeCell ref="B29:E29"/>
    <mergeCell ref="A1:Q1"/>
    <mergeCell ref="O36:P36"/>
    <mergeCell ref="A42:Q42"/>
    <mergeCell ref="A40:Q40"/>
    <mergeCell ref="F7:K7"/>
    <mergeCell ref="F13:K13"/>
    <mergeCell ref="F12:K12"/>
    <mergeCell ref="F10:K10"/>
    <mergeCell ref="F9:K9"/>
    <mergeCell ref="F8:K8"/>
    <mergeCell ref="F33:G33"/>
    <mergeCell ref="A39:Q39"/>
    <mergeCell ref="D3:E3"/>
    <mergeCell ref="D4:E4"/>
    <mergeCell ref="D5:E5"/>
    <mergeCell ref="D6:E6"/>
    <mergeCell ref="D7:E7"/>
    <mergeCell ref="D8:E8"/>
    <mergeCell ref="D9:E9"/>
    <mergeCell ref="D10:E10"/>
    <mergeCell ref="D12:E12"/>
    <mergeCell ref="D11:E11"/>
    <mergeCell ref="D13:E13"/>
    <mergeCell ref="D14:K14"/>
    <mergeCell ref="B15:E15"/>
    <mergeCell ref="B32:E32"/>
    <mergeCell ref="M34:P34"/>
    <mergeCell ref="B24:E24"/>
    <mergeCell ref="B18:E18"/>
    <mergeCell ref="B17:E17"/>
    <mergeCell ref="B16:E16"/>
    <mergeCell ref="B23:E23"/>
    <mergeCell ref="B22:E22"/>
    <mergeCell ref="B21:E21"/>
    <mergeCell ref="B20:E20"/>
    <mergeCell ref="B19:E19"/>
    <mergeCell ref="M35:P35"/>
    <mergeCell ref="B28:E28"/>
    <mergeCell ref="B27:E27"/>
    <mergeCell ref="B26:E26"/>
    <mergeCell ref="B25:E25"/>
  </mergeCells>
  <conditionalFormatting sqref="F3">
    <cfRule type="containsBlanks" dxfId="4" priority="5" stopIfTrue="1">
      <formula>LEN(TRIM(F3))=0</formula>
    </cfRule>
  </conditionalFormatting>
  <conditionalFormatting sqref="F4">
    <cfRule type="containsBlanks" dxfId="3" priority="4" stopIfTrue="1">
      <formula>LEN(TRIM(F4))=0</formula>
    </cfRule>
  </conditionalFormatting>
  <conditionalFormatting sqref="F5">
    <cfRule type="containsBlanks" dxfId="2" priority="3" stopIfTrue="1">
      <formula>LEN(TRIM(F5))=0</formula>
    </cfRule>
  </conditionalFormatting>
  <conditionalFormatting sqref="P3:Q3">
    <cfRule type="containsBlanks" dxfId="1" priority="2" stopIfTrue="1">
      <formula>LEN(TRIM(P3))=0</formula>
    </cfRule>
  </conditionalFormatting>
  <conditionalFormatting sqref="P4:Q4">
    <cfRule type="containsBlanks" dxfId="0" priority="1" stopIfTrue="1">
      <formula>LEN(TRIM(P4))=0</formula>
    </cfRule>
  </conditionalFormatting>
  <dataValidations count="3">
    <dataValidation type="decimal" operator="lessThan" allowBlank="1" showErrorMessage="1" errorTitle="Breakfast is max $8.64" error="Please note that the maximum for Breakfast is $8.64. Please enter an amount that does not exceed this amount.  Thank you!" sqref="J16:J32" xr:uid="{80CE4A7F-2B96-4291-A988-9A6C16CD3539}">
      <formula1>8.65</formula1>
    </dataValidation>
    <dataValidation type="decimal" operator="lessThan" allowBlank="1" showErrorMessage="1" errorTitle="Lunch is max $10.84" error="Please note that the maximum for Lunch is $10.84. Please enter an amount that does not exceed this amount.  Thank you!" sqref="K16:K32" xr:uid="{BF48B765-57D2-4906-B892-7D8B73A5D9FE}">
      <formula1>10.85</formula1>
    </dataValidation>
    <dataValidation type="decimal" operator="lessThan" allowBlank="1" showErrorMessage="1" errorTitle="Dinner is max $18.37" error="Please note that the maximum for Dinner is $18.37. Please enter an amount that does not exceed this amount.  Thank you!" sqref="L16:L32" xr:uid="{10B5EEE2-7449-44E2-A978-4B4FF53A7BD8}">
      <formula1>18.38</formula1>
    </dataValidation>
  </dataValidations>
  <printOptions horizontalCentered="1"/>
  <pageMargins left="0.25" right="0.25" top="0.5" bottom="0.5" header="0.3" footer="0.3"/>
  <pageSetup scale="64" orientation="landscape" r:id="rId1"/>
  <ignoredErrors>
    <ignoredError sqref="N9:N10" formula="1"/>
    <ignoredError sqref="N12:O12 O1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1B2C9"/>
    <pageSetUpPr fitToPage="1"/>
  </sheetPr>
  <dimension ref="A1:AL45"/>
  <sheetViews>
    <sheetView zoomScale="80" zoomScaleNormal="80" workbookViewId="0"/>
  </sheetViews>
  <sheetFormatPr defaultColWidth="7.625" defaultRowHeight="25.5" customHeight="1" x14ac:dyDescent="0.25"/>
  <cols>
    <col min="1" max="11" width="7.625" style="15"/>
    <col min="12" max="12" width="8.625" style="15" bestFit="1" customWidth="1"/>
    <col min="13" max="20" width="7.625" style="15"/>
    <col min="21" max="21" width="8.625" style="15" bestFit="1" customWidth="1"/>
    <col min="22" max="24" width="7.625" style="15"/>
    <col min="25" max="25" width="8.875" style="15" customWidth="1"/>
    <col min="26" max="26" width="7.625" style="15"/>
    <col min="27" max="27" width="7.625" style="15" customWidth="1"/>
    <col min="28" max="16384" width="7.625" style="15"/>
  </cols>
  <sheetData>
    <row r="1" spans="1:38" ht="25.5" customHeight="1" x14ac:dyDescent="0.25">
      <c r="A1" s="14">
        <v>111</v>
      </c>
      <c r="B1" s="14">
        <v>39</v>
      </c>
      <c r="C1" s="14">
        <v>76</v>
      </c>
      <c r="D1" s="14">
        <v>123</v>
      </c>
      <c r="E1" s="14">
        <v>116</v>
      </c>
      <c r="F1" s="14">
        <v>224</v>
      </c>
      <c r="G1" s="14">
        <v>146</v>
      </c>
      <c r="H1" s="14">
        <v>39</v>
      </c>
      <c r="I1" s="14">
        <v>84</v>
      </c>
      <c r="J1" s="14">
        <v>124</v>
      </c>
      <c r="K1" s="14">
        <v>130</v>
      </c>
      <c r="L1" s="14">
        <v>87</v>
      </c>
      <c r="M1" s="14">
        <v>238</v>
      </c>
      <c r="N1" s="14">
        <v>69</v>
      </c>
      <c r="O1" s="14">
        <v>149</v>
      </c>
      <c r="P1" s="14">
        <v>120</v>
      </c>
      <c r="Q1" s="14">
        <v>87</v>
      </c>
      <c r="R1" s="14">
        <v>45</v>
      </c>
      <c r="S1" s="14">
        <v>52</v>
      </c>
      <c r="T1" s="14">
        <v>86</v>
      </c>
      <c r="U1" s="14">
        <v>187</v>
      </c>
      <c r="V1" s="14">
        <v>118</v>
      </c>
      <c r="W1" s="14">
        <v>116</v>
      </c>
      <c r="X1" s="14">
        <v>81</v>
      </c>
      <c r="Y1" s="14">
        <v>133</v>
      </c>
      <c r="Z1" s="14">
        <v>99</v>
      </c>
      <c r="AA1" s="14">
        <v>105</v>
      </c>
      <c r="AB1" s="14">
        <v>94</v>
      </c>
      <c r="AC1" s="14">
        <v>214</v>
      </c>
      <c r="AD1" s="14">
        <v>241</v>
      </c>
      <c r="AE1" s="14">
        <v>36</v>
      </c>
      <c r="AF1" s="14">
        <v>155</v>
      </c>
      <c r="AG1" s="14">
        <v>33</v>
      </c>
      <c r="AH1" s="14">
        <v>122</v>
      </c>
      <c r="AI1" s="14">
        <v>79</v>
      </c>
      <c r="AJ1" s="14">
        <v>278</v>
      </c>
      <c r="AK1" s="14">
        <v>45</v>
      </c>
      <c r="AL1" s="14" t="s">
        <v>31</v>
      </c>
    </row>
    <row r="2" spans="1:38" ht="25.5" customHeight="1" x14ac:dyDescent="0.25">
      <c r="A2" s="14">
        <v>119</v>
      </c>
      <c r="B2" s="14">
        <v>6</v>
      </c>
      <c r="C2" s="14">
        <v>112</v>
      </c>
      <c r="D2" s="14">
        <v>79</v>
      </c>
      <c r="E2" s="14">
        <v>135</v>
      </c>
      <c r="F2" s="14">
        <v>185</v>
      </c>
      <c r="G2" s="14">
        <v>104</v>
      </c>
      <c r="H2" s="14">
        <v>63</v>
      </c>
      <c r="I2" s="14">
        <v>106</v>
      </c>
      <c r="J2" s="14">
        <v>88</v>
      </c>
      <c r="K2" s="14">
        <v>158</v>
      </c>
      <c r="L2" s="14">
        <v>110</v>
      </c>
      <c r="M2" s="14">
        <v>195</v>
      </c>
      <c r="N2" s="14">
        <v>75</v>
      </c>
      <c r="O2" s="14">
        <v>106</v>
      </c>
      <c r="P2" s="14">
        <v>77</v>
      </c>
      <c r="Q2" s="14">
        <v>108</v>
      </c>
      <c r="R2" s="14">
        <v>72</v>
      </c>
      <c r="S2" s="16">
        <v>8</v>
      </c>
      <c r="T2" s="14">
        <v>42</v>
      </c>
      <c r="U2" s="14">
        <v>144</v>
      </c>
      <c r="V2" s="14">
        <v>142</v>
      </c>
      <c r="W2" s="14">
        <v>137</v>
      </c>
      <c r="X2" s="14">
        <v>97</v>
      </c>
      <c r="Y2" s="14">
        <v>152</v>
      </c>
      <c r="Z2" s="14">
        <v>121</v>
      </c>
      <c r="AA2" s="14">
        <v>127</v>
      </c>
      <c r="AB2" s="14">
        <v>117</v>
      </c>
      <c r="AC2" s="14">
        <v>171</v>
      </c>
      <c r="AD2" s="14">
        <v>254</v>
      </c>
      <c r="AE2" s="14">
        <v>79</v>
      </c>
      <c r="AF2" s="14">
        <v>91</v>
      </c>
      <c r="AG2" s="14">
        <v>69</v>
      </c>
      <c r="AH2" s="14">
        <v>78</v>
      </c>
      <c r="AI2" s="14">
        <v>35</v>
      </c>
      <c r="AJ2" s="17">
        <v>235</v>
      </c>
      <c r="AK2" s="46" t="s">
        <v>32</v>
      </c>
    </row>
    <row r="3" spans="1:38" ht="25.5" customHeight="1" x14ac:dyDescent="0.25">
      <c r="A3" s="14">
        <v>214</v>
      </c>
      <c r="B3" s="14">
        <v>241</v>
      </c>
      <c r="C3" s="14">
        <v>324</v>
      </c>
      <c r="D3" s="14">
        <v>143</v>
      </c>
      <c r="E3" s="14">
        <v>290</v>
      </c>
      <c r="F3" s="14">
        <v>396</v>
      </c>
      <c r="G3" s="14">
        <v>133</v>
      </c>
      <c r="H3" s="14">
        <v>272</v>
      </c>
      <c r="I3" s="14">
        <v>278</v>
      </c>
      <c r="J3" s="14">
        <v>165</v>
      </c>
      <c r="K3" s="14">
        <v>273</v>
      </c>
      <c r="L3" s="18">
        <v>239</v>
      </c>
      <c r="M3" s="14">
        <v>177</v>
      </c>
      <c r="N3" s="14">
        <v>276</v>
      </c>
      <c r="O3" s="14">
        <v>127</v>
      </c>
      <c r="P3" s="14">
        <v>162</v>
      </c>
      <c r="Q3" s="14">
        <v>263</v>
      </c>
      <c r="R3" s="14">
        <v>276</v>
      </c>
      <c r="S3" s="14">
        <v>223</v>
      </c>
      <c r="T3" s="16">
        <v>188</v>
      </c>
      <c r="U3" s="14">
        <v>93</v>
      </c>
      <c r="V3" s="14">
        <v>263</v>
      </c>
      <c r="W3" s="14">
        <v>266</v>
      </c>
      <c r="X3" s="14">
        <v>225</v>
      </c>
      <c r="Y3" s="14">
        <v>302</v>
      </c>
      <c r="Z3" s="14">
        <v>278</v>
      </c>
      <c r="AA3" s="14">
        <v>248</v>
      </c>
      <c r="AB3" s="14">
        <v>291</v>
      </c>
      <c r="AC3" s="14">
        <v>113</v>
      </c>
      <c r="AD3" s="14">
        <v>369</v>
      </c>
      <c r="AE3" s="14">
        <v>320</v>
      </c>
      <c r="AF3" s="14">
        <v>169</v>
      </c>
      <c r="AG3" s="14">
        <v>281</v>
      </c>
      <c r="AH3" s="14">
        <v>155</v>
      </c>
      <c r="AI3" s="19">
        <v>199</v>
      </c>
      <c r="AJ3" s="32" t="s">
        <v>33</v>
      </c>
      <c r="AK3" s="20"/>
      <c r="AL3" s="21"/>
    </row>
    <row r="4" spans="1:38" ht="25.5" customHeight="1" x14ac:dyDescent="0.25">
      <c r="A4" s="14">
        <v>85</v>
      </c>
      <c r="B4" s="14">
        <v>41</v>
      </c>
      <c r="C4" s="14">
        <v>140</v>
      </c>
      <c r="D4" s="14">
        <v>75</v>
      </c>
      <c r="E4" s="14">
        <v>134</v>
      </c>
      <c r="F4" s="14">
        <v>219</v>
      </c>
      <c r="G4" s="14">
        <v>68</v>
      </c>
      <c r="H4" s="14">
        <v>72</v>
      </c>
      <c r="I4" s="14">
        <v>101</v>
      </c>
      <c r="J4" s="14">
        <v>42</v>
      </c>
      <c r="K4" s="14">
        <v>124</v>
      </c>
      <c r="L4" s="18">
        <v>90</v>
      </c>
      <c r="M4" s="14">
        <v>162</v>
      </c>
      <c r="N4" s="14">
        <v>69</v>
      </c>
      <c r="O4" s="14">
        <v>70</v>
      </c>
      <c r="P4" s="14">
        <v>45</v>
      </c>
      <c r="Q4" s="14">
        <v>104</v>
      </c>
      <c r="R4" s="14">
        <v>62</v>
      </c>
      <c r="S4" s="14">
        <v>43</v>
      </c>
      <c r="T4" s="16">
        <v>73</v>
      </c>
      <c r="U4" s="14">
        <v>109</v>
      </c>
      <c r="V4" s="14">
        <v>114</v>
      </c>
      <c r="W4" s="14">
        <v>117</v>
      </c>
      <c r="X4" s="14">
        <v>63</v>
      </c>
      <c r="Y4" s="14">
        <v>147</v>
      </c>
      <c r="Z4" s="14">
        <v>116</v>
      </c>
      <c r="AA4" s="14">
        <v>99</v>
      </c>
      <c r="AB4" s="14">
        <v>112</v>
      </c>
      <c r="AC4" s="14">
        <v>136</v>
      </c>
      <c r="AD4" s="14">
        <v>220</v>
      </c>
      <c r="AE4" s="14">
        <v>107</v>
      </c>
      <c r="AF4" s="14">
        <v>56</v>
      </c>
      <c r="AG4" s="14">
        <v>100</v>
      </c>
      <c r="AH4" s="19">
        <v>107</v>
      </c>
      <c r="AI4" s="32" t="s">
        <v>34</v>
      </c>
      <c r="AJ4" s="22"/>
      <c r="AK4" s="21"/>
      <c r="AL4" s="21"/>
    </row>
    <row r="5" spans="1:38" ht="25.5" customHeight="1" x14ac:dyDescent="0.25">
      <c r="A5" s="14">
        <v>191</v>
      </c>
      <c r="B5" s="14">
        <v>85</v>
      </c>
      <c r="C5" s="14">
        <v>190</v>
      </c>
      <c r="D5" s="14">
        <v>38</v>
      </c>
      <c r="E5" s="14">
        <v>217</v>
      </c>
      <c r="F5" s="14">
        <v>263</v>
      </c>
      <c r="G5" s="14">
        <v>152</v>
      </c>
      <c r="H5" s="14">
        <v>209</v>
      </c>
      <c r="I5" s="14">
        <v>184</v>
      </c>
      <c r="J5" s="14">
        <v>96</v>
      </c>
      <c r="K5" s="14">
        <v>233</v>
      </c>
      <c r="L5" s="18">
        <v>188</v>
      </c>
      <c r="M5" s="14">
        <v>244</v>
      </c>
      <c r="N5" s="14">
        <v>205</v>
      </c>
      <c r="O5" s="14">
        <v>136</v>
      </c>
      <c r="P5" s="14">
        <v>69</v>
      </c>
      <c r="Q5" s="14">
        <v>186</v>
      </c>
      <c r="R5" s="14">
        <v>139</v>
      </c>
      <c r="S5" s="14">
        <v>70</v>
      </c>
      <c r="T5" s="16">
        <v>36</v>
      </c>
      <c r="U5" s="14">
        <v>110</v>
      </c>
      <c r="V5" s="14">
        <v>223</v>
      </c>
      <c r="W5" s="14">
        <v>216</v>
      </c>
      <c r="X5" s="14">
        <v>169</v>
      </c>
      <c r="Y5" s="14">
        <v>227</v>
      </c>
      <c r="Z5" s="14">
        <v>199</v>
      </c>
      <c r="AA5" s="14">
        <v>208</v>
      </c>
      <c r="AB5" s="14">
        <v>195</v>
      </c>
      <c r="AC5" s="14">
        <v>128</v>
      </c>
      <c r="AD5" s="14">
        <v>329</v>
      </c>
      <c r="AE5" s="14">
        <v>197</v>
      </c>
      <c r="AF5" s="14">
        <v>158</v>
      </c>
      <c r="AG5" s="19">
        <v>147</v>
      </c>
      <c r="AH5" s="45" t="s">
        <v>35</v>
      </c>
      <c r="AI5" s="23"/>
      <c r="AJ5" s="23"/>
      <c r="AK5" s="21"/>
      <c r="AL5" s="21"/>
    </row>
    <row r="6" spans="1:38" ht="25.5" customHeight="1" x14ac:dyDescent="0.25">
      <c r="A6" s="14">
        <v>104</v>
      </c>
      <c r="B6" s="14">
        <v>66</v>
      </c>
      <c r="C6" s="14">
        <v>44</v>
      </c>
      <c r="D6" s="14">
        <v>144</v>
      </c>
      <c r="E6" s="14">
        <v>100</v>
      </c>
      <c r="F6" s="14">
        <v>118</v>
      </c>
      <c r="G6" s="14">
        <v>168</v>
      </c>
      <c r="H6" s="14">
        <v>22</v>
      </c>
      <c r="I6" s="14">
        <v>48</v>
      </c>
      <c r="J6" s="14">
        <v>145</v>
      </c>
      <c r="K6" s="14">
        <v>97</v>
      </c>
      <c r="L6" s="18">
        <v>81</v>
      </c>
      <c r="M6" s="14">
        <v>278</v>
      </c>
      <c r="N6" s="14">
        <v>62</v>
      </c>
      <c r="O6" s="14">
        <v>184</v>
      </c>
      <c r="P6" s="14">
        <v>142</v>
      </c>
      <c r="Q6" s="14">
        <v>71</v>
      </c>
      <c r="R6" s="14">
        <v>38</v>
      </c>
      <c r="S6" s="14">
        <v>77</v>
      </c>
      <c r="T6" s="16">
        <v>111</v>
      </c>
      <c r="U6" s="14">
        <v>208</v>
      </c>
      <c r="V6" s="14">
        <v>91</v>
      </c>
      <c r="W6" s="14">
        <v>85</v>
      </c>
      <c r="X6" s="14">
        <v>79</v>
      </c>
      <c r="Y6" s="14">
        <v>94</v>
      </c>
      <c r="Z6" s="14">
        <v>63</v>
      </c>
      <c r="AA6" s="14">
        <v>79</v>
      </c>
      <c r="AB6" s="14">
        <v>59</v>
      </c>
      <c r="AC6" s="14">
        <v>235</v>
      </c>
      <c r="AD6" s="14">
        <v>200</v>
      </c>
      <c r="AE6" s="14">
        <v>19</v>
      </c>
      <c r="AF6" s="19">
        <v>146</v>
      </c>
      <c r="AG6" s="45" t="s">
        <v>36</v>
      </c>
      <c r="AH6" s="23"/>
      <c r="AI6" s="23"/>
      <c r="AJ6" s="21"/>
      <c r="AK6" s="21"/>
      <c r="AL6" s="21"/>
    </row>
    <row r="7" spans="1:38" ht="25.5" customHeight="1" x14ac:dyDescent="0.25">
      <c r="A7" s="14">
        <v>47</v>
      </c>
      <c r="B7" s="14">
        <v>97</v>
      </c>
      <c r="C7" s="14">
        <v>168</v>
      </c>
      <c r="D7" s="14">
        <v>127</v>
      </c>
      <c r="E7" s="14">
        <v>112</v>
      </c>
      <c r="F7" s="14">
        <v>230</v>
      </c>
      <c r="G7" s="14">
        <v>44</v>
      </c>
      <c r="H7" s="14">
        <v>118</v>
      </c>
      <c r="I7" s="14">
        <v>110</v>
      </c>
      <c r="J7" s="14">
        <v>63</v>
      </c>
      <c r="K7" s="14">
        <v>105</v>
      </c>
      <c r="L7" s="18">
        <v>71</v>
      </c>
      <c r="M7" s="14">
        <v>131</v>
      </c>
      <c r="N7" s="14">
        <v>108</v>
      </c>
      <c r="O7" s="14">
        <v>40</v>
      </c>
      <c r="P7" s="14">
        <v>91</v>
      </c>
      <c r="Q7" s="14">
        <v>95</v>
      </c>
      <c r="R7" s="14">
        <v>110</v>
      </c>
      <c r="S7" s="14">
        <v>99</v>
      </c>
      <c r="T7" s="16">
        <v>125</v>
      </c>
      <c r="U7" s="14">
        <v>78</v>
      </c>
      <c r="V7" s="14">
        <v>88</v>
      </c>
      <c r="W7" s="14">
        <v>98</v>
      </c>
      <c r="X7" s="14">
        <v>57</v>
      </c>
      <c r="Y7" s="14">
        <v>133</v>
      </c>
      <c r="Z7" s="14">
        <v>106</v>
      </c>
      <c r="AA7" s="14">
        <v>78</v>
      </c>
      <c r="AB7" s="14">
        <v>123</v>
      </c>
      <c r="AC7" s="14">
        <v>106</v>
      </c>
      <c r="AD7" s="14">
        <v>201</v>
      </c>
      <c r="AE7" s="19">
        <v>154</v>
      </c>
      <c r="AF7" s="32" t="s">
        <v>37</v>
      </c>
      <c r="AG7" s="24"/>
      <c r="AH7" s="23"/>
      <c r="AI7" s="20"/>
      <c r="AJ7" s="21"/>
      <c r="AK7" s="21"/>
      <c r="AL7" s="21"/>
    </row>
    <row r="8" spans="1:38" ht="25.5" customHeight="1" x14ac:dyDescent="0.25">
      <c r="A8" s="14">
        <v>111</v>
      </c>
      <c r="B8" s="14">
        <v>73</v>
      </c>
      <c r="C8" s="14">
        <v>61</v>
      </c>
      <c r="D8" s="14">
        <v>151</v>
      </c>
      <c r="E8" s="14">
        <v>115</v>
      </c>
      <c r="F8" s="14">
        <v>134</v>
      </c>
      <c r="G8" s="14">
        <v>196</v>
      </c>
      <c r="H8" s="14">
        <v>36</v>
      </c>
      <c r="I8" s="14">
        <v>67</v>
      </c>
      <c r="J8" s="14">
        <v>152</v>
      </c>
      <c r="K8" s="14">
        <v>116</v>
      </c>
      <c r="L8" s="18">
        <v>88</v>
      </c>
      <c r="M8" s="14">
        <v>267</v>
      </c>
      <c r="N8" s="14">
        <v>64</v>
      </c>
      <c r="O8" s="14">
        <v>195</v>
      </c>
      <c r="P8" s="14">
        <v>148</v>
      </c>
      <c r="Q8" s="14">
        <v>86</v>
      </c>
      <c r="R8" s="14">
        <v>44</v>
      </c>
      <c r="S8" s="14">
        <v>84</v>
      </c>
      <c r="T8" s="16">
        <v>118</v>
      </c>
      <c r="U8" s="14">
        <v>231</v>
      </c>
      <c r="V8" s="14">
        <v>110</v>
      </c>
      <c r="W8" s="14">
        <v>104</v>
      </c>
      <c r="X8" s="14">
        <v>85</v>
      </c>
      <c r="Y8" s="14">
        <v>114</v>
      </c>
      <c r="Z8" s="14">
        <v>83</v>
      </c>
      <c r="AA8" s="14">
        <v>98</v>
      </c>
      <c r="AB8" s="14">
        <v>74</v>
      </c>
      <c r="AC8" s="14">
        <v>258</v>
      </c>
      <c r="AD8" s="19">
        <v>220</v>
      </c>
      <c r="AE8" s="32" t="s">
        <v>38</v>
      </c>
      <c r="AF8" s="23"/>
      <c r="AG8" s="23"/>
      <c r="AH8" s="20"/>
      <c r="AI8" s="20"/>
      <c r="AJ8" s="21"/>
      <c r="AK8" s="21"/>
      <c r="AL8" s="21"/>
    </row>
    <row r="9" spans="1:38" ht="25.5" customHeight="1" x14ac:dyDescent="0.25">
      <c r="A9" s="14">
        <v>145</v>
      </c>
      <c r="B9" s="14">
        <v>262</v>
      </c>
      <c r="C9" s="14">
        <v>174</v>
      </c>
      <c r="D9" s="14">
        <v>293</v>
      </c>
      <c r="E9" s="14">
        <v>122</v>
      </c>
      <c r="F9" s="14">
        <v>229</v>
      </c>
      <c r="G9" s="14">
        <v>242</v>
      </c>
      <c r="H9" s="14">
        <v>211</v>
      </c>
      <c r="I9" s="14">
        <v>152</v>
      </c>
      <c r="J9" s="14">
        <v>234</v>
      </c>
      <c r="K9" s="14">
        <v>107</v>
      </c>
      <c r="L9" s="18">
        <v>156</v>
      </c>
      <c r="M9" s="14">
        <v>332</v>
      </c>
      <c r="N9" s="14">
        <v>194</v>
      </c>
      <c r="O9" s="14">
        <v>238</v>
      </c>
      <c r="P9" s="14">
        <v>262</v>
      </c>
      <c r="Q9" s="14">
        <v>163</v>
      </c>
      <c r="R9" s="14">
        <v>191</v>
      </c>
      <c r="S9" s="14">
        <v>261</v>
      </c>
      <c r="T9" s="16">
        <v>296</v>
      </c>
      <c r="U9" s="14">
        <v>276</v>
      </c>
      <c r="V9" s="14">
        <v>119</v>
      </c>
      <c r="W9" s="14">
        <v>128</v>
      </c>
      <c r="X9" s="14">
        <v>159</v>
      </c>
      <c r="Y9" s="14">
        <v>104</v>
      </c>
      <c r="Z9" s="14">
        <v>137</v>
      </c>
      <c r="AA9" s="14">
        <v>148</v>
      </c>
      <c r="AB9" s="14">
        <v>147</v>
      </c>
      <c r="AC9" s="18">
        <v>304</v>
      </c>
      <c r="AD9" s="45" t="s">
        <v>39</v>
      </c>
      <c r="AE9" s="23"/>
      <c r="AF9" s="23"/>
      <c r="AG9" s="20"/>
      <c r="AH9" s="20"/>
      <c r="AI9" s="20"/>
      <c r="AJ9" s="21"/>
      <c r="AK9" s="21"/>
      <c r="AL9" s="21"/>
    </row>
    <row r="10" spans="1:38" ht="25.5" customHeight="1" x14ac:dyDescent="0.25">
      <c r="A10" s="14">
        <v>151</v>
      </c>
      <c r="B10" s="14">
        <v>177</v>
      </c>
      <c r="C10" s="14">
        <v>272</v>
      </c>
      <c r="D10" s="14">
        <v>102</v>
      </c>
      <c r="E10" s="14">
        <v>226</v>
      </c>
      <c r="F10" s="14">
        <v>334</v>
      </c>
      <c r="G10" s="14">
        <v>70</v>
      </c>
      <c r="H10" s="14">
        <v>209</v>
      </c>
      <c r="I10" s="14">
        <v>214</v>
      </c>
      <c r="J10" s="14">
        <v>95</v>
      </c>
      <c r="K10" s="14">
        <v>209</v>
      </c>
      <c r="L10" s="18">
        <v>175</v>
      </c>
      <c r="M10" s="14">
        <v>70</v>
      </c>
      <c r="N10" s="14">
        <v>212</v>
      </c>
      <c r="O10" s="14">
        <v>63</v>
      </c>
      <c r="P10" s="14">
        <v>109</v>
      </c>
      <c r="Q10" s="14">
        <v>200</v>
      </c>
      <c r="R10" s="14">
        <v>212</v>
      </c>
      <c r="S10" s="14">
        <v>179</v>
      </c>
      <c r="T10" s="16">
        <v>142</v>
      </c>
      <c r="U10" s="14">
        <v>43</v>
      </c>
      <c r="V10" s="14">
        <v>199</v>
      </c>
      <c r="W10" s="14">
        <v>202</v>
      </c>
      <c r="X10" s="14">
        <v>161</v>
      </c>
      <c r="Y10" s="14">
        <v>238</v>
      </c>
      <c r="Z10" s="14">
        <v>215</v>
      </c>
      <c r="AA10" s="14">
        <v>184</v>
      </c>
      <c r="AB10" s="14">
        <v>227</v>
      </c>
      <c r="AC10" s="32" t="s">
        <v>40</v>
      </c>
      <c r="AD10" s="23"/>
      <c r="AE10" s="23"/>
      <c r="AF10" s="20"/>
      <c r="AG10" s="20"/>
      <c r="AH10" s="20"/>
      <c r="AI10" s="20"/>
      <c r="AK10" s="21"/>
      <c r="AL10" s="21"/>
    </row>
    <row r="11" spans="1:38" ht="25.5" customHeight="1" x14ac:dyDescent="0.25">
      <c r="A11" s="14">
        <v>71</v>
      </c>
      <c r="B11" s="14">
        <v>115</v>
      </c>
      <c r="C11" s="14">
        <v>52</v>
      </c>
      <c r="D11" s="14">
        <v>176</v>
      </c>
      <c r="E11" s="14">
        <v>28</v>
      </c>
      <c r="F11" s="14">
        <v>107</v>
      </c>
      <c r="G11" s="14">
        <v>163</v>
      </c>
      <c r="H11" s="14">
        <v>64</v>
      </c>
      <c r="I11" s="14">
        <v>13</v>
      </c>
      <c r="J11" s="14">
        <v>155</v>
      </c>
      <c r="K11" s="14">
        <v>44</v>
      </c>
      <c r="L11" s="18">
        <v>55</v>
      </c>
      <c r="M11" s="14">
        <v>253</v>
      </c>
      <c r="N11" s="14">
        <v>48</v>
      </c>
      <c r="O11" s="14">
        <v>160</v>
      </c>
      <c r="P11" s="14">
        <v>154</v>
      </c>
      <c r="Q11" s="14">
        <v>36</v>
      </c>
      <c r="R11" s="14">
        <v>50</v>
      </c>
      <c r="S11" s="14">
        <v>126</v>
      </c>
      <c r="T11" s="16">
        <v>154</v>
      </c>
      <c r="U11" s="14">
        <v>198</v>
      </c>
      <c r="V11" s="14">
        <v>45</v>
      </c>
      <c r="W11" s="14">
        <v>34</v>
      </c>
      <c r="X11" s="14">
        <v>71</v>
      </c>
      <c r="Y11" s="14">
        <v>40</v>
      </c>
      <c r="Z11" s="14">
        <v>12</v>
      </c>
      <c r="AA11" s="14">
        <v>44</v>
      </c>
      <c r="AB11" s="32" t="s">
        <v>41</v>
      </c>
      <c r="AC11" s="23"/>
      <c r="AD11" s="23"/>
      <c r="AE11" s="20"/>
      <c r="AF11" s="20"/>
      <c r="AG11" s="20"/>
      <c r="AH11" s="20"/>
      <c r="AI11" s="20"/>
      <c r="AJ11" s="21"/>
      <c r="AK11" s="21"/>
      <c r="AL11" s="21"/>
    </row>
    <row r="12" spans="1:38" ht="25.5" customHeight="1" x14ac:dyDescent="0.25">
      <c r="A12" s="14">
        <v>28</v>
      </c>
      <c r="B12" s="14">
        <v>126</v>
      </c>
      <c r="C12" s="14">
        <v>89</v>
      </c>
      <c r="D12" s="14">
        <v>161</v>
      </c>
      <c r="E12" s="14">
        <v>43</v>
      </c>
      <c r="F12" s="14">
        <v>150</v>
      </c>
      <c r="G12" s="14">
        <v>121</v>
      </c>
      <c r="H12" s="14">
        <v>75</v>
      </c>
      <c r="I12" s="14">
        <v>31</v>
      </c>
      <c r="J12" s="14">
        <v>112</v>
      </c>
      <c r="K12" s="14">
        <v>34</v>
      </c>
      <c r="L12" s="18">
        <v>35</v>
      </c>
      <c r="M12" s="14">
        <v>210</v>
      </c>
      <c r="N12" s="14">
        <v>58</v>
      </c>
      <c r="O12" s="14">
        <v>117</v>
      </c>
      <c r="P12" s="14">
        <v>141</v>
      </c>
      <c r="Q12" s="14">
        <v>17</v>
      </c>
      <c r="R12" s="14">
        <v>60</v>
      </c>
      <c r="S12" s="14">
        <v>135</v>
      </c>
      <c r="T12" s="16">
        <v>169</v>
      </c>
      <c r="U12" s="14">
        <v>155</v>
      </c>
      <c r="V12" s="14">
        <v>12</v>
      </c>
      <c r="W12" s="14">
        <v>15</v>
      </c>
      <c r="X12" s="14">
        <v>38</v>
      </c>
      <c r="Y12" s="14">
        <v>56</v>
      </c>
      <c r="Z12" s="14">
        <v>32</v>
      </c>
      <c r="AA12" s="44" t="s">
        <v>42</v>
      </c>
      <c r="AB12" s="23"/>
      <c r="AC12" s="23"/>
      <c r="AD12" s="20"/>
      <c r="AE12" s="20"/>
      <c r="AF12" s="20"/>
      <c r="AG12" s="20"/>
      <c r="AH12" s="20"/>
      <c r="AI12" s="20"/>
      <c r="AJ12" s="21"/>
      <c r="AK12" s="21"/>
      <c r="AL12" s="21"/>
    </row>
    <row r="13" spans="1:38" ht="25.5" customHeight="1" x14ac:dyDescent="0.25">
      <c r="A13" s="14">
        <v>58</v>
      </c>
      <c r="B13" s="14">
        <v>119</v>
      </c>
      <c r="C13" s="14">
        <v>64</v>
      </c>
      <c r="D13" s="14">
        <v>161</v>
      </c>
      <c r="E13" s="14">
        <v>17</v>
      </c>
      <c r="F13" s="14">
        <v>119</v>
      </c>
      <c r="G13" s="14">
        <v>151</v>
      </c>
      <c r="H13" s="14">
        <v>69</v>
      </c>
      <c r="I13" s="14">
        <v>18</v>
      </c>
      <c r="J13" s="14">
        <v>143</v>
      </c>
      <c r="K13" s="14">
        <v>34</v>
      </c>
      <c r="L13" s="18">
        <v>42</v>
      </c>
      <c r="M13" s="14">
        <v>241</v>
      </c>
      <c r="N13" s="14">
        <v>55</v>
      </c>
      <c r="O13" s="14">
        <v>147</v>
      </c>
      <c r="P13" s="14">
        <v>161</v>
      </c>
      <c r="Q13" s="14">
        <v>24</v>
      </c>
      <c r="R13" s="14">
        <v>54</v>
      </c>
      <c r="S13" s="14">
        <v>130</v>
      </c>
      <c r="T13" s="16">
        <v>165</v>
      </c>
      <c r="U13" s="14">
        <v>186</v>
      </c>
      <c r="V13" s="14">
        <v>33</v>
      </c>
      <c r="W13" s="14">
        <v>22</v>
      </c>
      <c r="X13" s="14">
        <v>56</v>
      </c>
      <c r="Y13" s="14">
        <v>31</v>
      </c>
      <c r="Z13" s="32" t="s">
        <v>43</v>
      </c>
      <c r="AA13" s="23"/>
      <c r="AB13" s="23"/>
      <c r="AC13" s="25"/>
      <c r="AD13" s="20"/>
      <c r="AE13" s="20"/>
      <c r="AF13" s="20"/>
      <c r="AG13" s="20"/>
      <c r="AH13" s="20"/>
      <c r="AI13" s="20"/>
      <c r="AJ13" s="21"/>
      <c r="AK13" s="21"/>
      <c r="AL13" s="21"/>
    </row>
    <row r="14" spans="1:38" ht="25.5" customHeight="1" x14ac:dyDescent="0.25">
      <c r="A14" s="14">
        <v>83</v>
      </c>
      <c r="B14" s="14">
        <v>150</v>
      </c>
      <c r="C14" s="14">
        <v>70</v>
      </c>
      <c r="D14" s="14">
        <v>195</v>
      </c>
      <c r="E14" s="14">
        <v>14</v>
      </c>
      <c r="F14" s="14">
        <v>97</v>
      </c>
      <c r="G14" s="14">
        <v>180</v>
      </c>
      <c r="H14" s="14">
        <v>100</v>
      </c>
      <c r="I14" s="14">
        <v>47</v>
      </c>
      <c r="J14" s="14">
        <v>171</v>
      </c>
      <c r="K14" s="14">
        <v>21</v>
      </c>
      <c r="L14" s="18">
        <v>70</v>
      </c>
      <c r="M14" s="14">
        <v>269</v>
      </c>
      <c r="N14" s="14">
        <v>83</v>
      </c>
      <c r="O14" s="14">
        <v>176</v>
      </c>
      <c r="P14" s="14">
        <v>189</v>
      </c>
      <c r="Q14" s="14">
        <v>48</v>
      </c>
      <c r="R14" s="14">
        <v>82</v>
      </c>
      <c r="S14" s="14">
        <v>160</v>
      </c>
      <c r="T14" s="16">
        <v>194</v>
      </c>
      <c r="U14" s="14">
        <v>214</v>
      </c>
      <c r="V14" s="14">
        <v>46</v>
      </c>
      <c r="W14" s="14">
        <v>40</v>
      </c>
      <c r="X14" s="14">
        <v>84</v>
      </c>
      <c r="Y14" s="32" t="s">
        <v>29</v>
      </c>
      <c r="Z14" s="23"/>
      <c r="AA14" s="23"/>
      <c r="AB14" s="20"/>
      <c r="AC14" s="25"/>
      <c r="AD14" s="20"/>
      <c r="AE14" s="20"/>
      <c r="AF14" s="20"/>
      <c r="AG14" s="20"/>
      <c r="AH14" s="20"/>
      <c r="AI14" s="20"/>
      <c r="AJ14" s="21"/>
      <c r="AK14" s="21"/>
      <c r="AL14" s="21"/>
    </row>
    <row r="15" spans="1:38" ht="25.5" customHeight="1" x14ac:dyDescent="0.25">
      <c r="A15" s="14">
        <v>32</v>
      </c>
      <c r="B15" s="14">
        <v>94</v>
      </c>
      <c r="C15" s="14">
        <v>117</v>
      </c>
      <c r="D15" s="14">
        <v>137</v>
      </c>
      <c r="E15" s="14">
        <v>66</v>
      </c>
      <c r="F15" s="14">
        <v>175</v>
      </c>
      <c r="G15" s="14">
        <v>100</v>
      </c>
      <c r="H15" s="14">
        <v>31</v>
      </c>
      <c r="I15" s="14">
        <v>55</v>
      </c>
      <c r="J15" s="14">
        <v>90</v>
      </c>
      <c r="K15" s="14">
        <v>63</v>
      </c>
      <c r="L15" s="18">
        <v>19</v>
      </c>
      <c r="M15" s="14">
        <v>189</v>
      </c>
      <c r="N15" s="14">
        <v>33</v>
      </c>
      <c r="O15" s="14">
        <v>96</v>
      </c>
      <c r="P15" s="14">
        <v>118</v>
      </c>
      <c r="Q15" s="14">
        <v>33</v>
      </c>
      <c r="R15" s="14">
        <v>41</v>
      </c>
      <c r="S15" s="14">
        <v>104</v>
      </c>
      <c r="T15" s="16">
        <v>134</v>
      </c>
      <c r="U15" s="14">
        <v>134</v>
      </c>
      <c r="V15" s="14">
        <v>45</v>
      </c>
      <c r="W15" s="14">
        <v>42</v>
      </c>
      <c r="X15" s="14" t="s">
        <v>74</v>
      </c>
      <c r="Y15" s="25"/>
      <c r="Z15" s="23"/>
      <c r="AA15" s="23"/>
      <c r="AB15" s="20"/>
      <c r="AC15" s="25"/>
      <c r="AD15" s="20"/>
      <c r="AE15" s="20"/>
      <c r="AF15" s="20"/>
      <c r="AG15" s="20"/>
      <c r="AH15" s="20"/>
      <c r="AI15" s="20"/>
      <c r="AJ15" s="21"/>
      <c r="AK15" s="21"/>
      <c r="AL15" s="21"/>
    </row>
    <row r="16" spans="1:38" ht="25.5" customHeight="1" x14ac:dyDescent="0.25">
      <c r="A16" s="14">
        <v>42</v>
      </c>
      <c r="B16" s="14">
        <v>136</v>
      </c>
      <c r="C16" s="14">
        <v>79</v>
      </c>
      <c r="D16" s="14">
        <v>187</v>
      </c>
      <c r="E16" s="14">
        <v>26</v>
      </c>
      <c r="F16" s="14">
        <v>133</v>
      </c>
      <c r="G16" s="14">
        <v>139</v>
      </c>
      <c r="H16" s="14">
        <v>86</v>
      </c>
      <c r="I16" s="14">
        <v>45</v>
      </c>
      <c r="J16" s="14">
        <v>130</v>
      </c>
      <c r="K16" s="14">
        <v>15</v>
      </c>
      <c r="L16" s="18">
        <v>53</v>
      </c>
      <c r="M16" s="14">
        <v>228</v>
      </c>
      <c r="N16" s="14">
        <v>68</v>
      </c>
      <c r="O16" s="14">
        <v>135</v>
      </c>
      <c r="P16" s="14">
        <v>159</v>
      </c>
      <c r="Q16" s="14">
        <v>27</v>
      </c>
      <c r="R16" s="14">
        <v>70</v>
      </c>
      <c r="S16" s="14">
        <v>145</v>
      </c>
      <c r="T16" s="16">
        <v>179</v>
      </c>
      <c r="U16" s="14">
        <v>173</v>
      </c>
      <c r="V16" s="14">
        <v>11</v>
      </c>
      <c r="W16" s="32" t="s">
        <v>44</v>
      </c>
      <c r="X16" s="25"/>
      <c r="Y16" s="23"/>
      <c r="Z16" s="23"/>
      <c r="AA16" s="20"/>
      <c r="AB16" s="20"/>
      <c r="AC16" s="25"/>
      <c r="AD16" s="20"/>
      <c r="AE16" s="20"/>
      <c r="AF16" s="20"/>
      <c r="AG16" s="20"/>
      <c r="AH16" s="20"/>
      <c r="AI16" s="20"/>
      <c r="AJ16" s="21"/>
      <c r="AK16" s="21"/>
      <c r="AL16" s="21"/>
    </row>
    <row r="17" spans="1:38" ht="25.5" customHeight="1" x14ac:dyDescent="0.25">
      <c r="A17" s="14">
        <v>31</v>
      </c>
      <c r="B17" s="14">
        <v>138</v>
      </c>
      <c r="C17" s="14">
        <v>98</v>
      </c>
      <c r="D17" s="14">
        <v>189</v>
      </c>
      <c r="E17" s="14">
        <v>38</v>
      </c>
      <c r="F17" s="14">
        <v>154</v>
      </c>
      <c r="G17" s="14">
        <v>128</v>
      </c>
      <c r="H17" s="14">
        <v>88</v>
      </c>
      <c r="I17" s="14">
        <v>51</v>
      </c>
      <c r="J17" s="14">
        <v>119</v>
      </c>
      <c r="K17" s="14">
        <v>29</v>
      </c>
      <c r="L17" s="18">
        <v>42</v>
      </c>
      <c r="M17" s="14">
        <v>217</v>
      </c>
      <c r="N17" s="14">
        <v>70</v>
      </c>
      <c r="O17" s="14">
        <v>124</v>
      </c>
      <c r="P17" s="14">
        <v>148</v>
      </c>
      <c r="Q17" s="14">
        <v>29</v>
      </c>
      <c r="R17" s="14">
        <v>72</v>
      </c>
      <c r="S17" s="14">
        <v>147</v>
      </c>
      <c r="T17" s="16">
        <v>181</v>
      </c>
      <c r="U17" s="14">
        <v>162</v>
      </c>
      <c r="V17" s="32" t="s">
        <v>45</v>
      </c>
      <c r="W17" s="23"/>
      <c r="X17" s="23"/>
      <c r="Y17" s="23"/>
      <c r="Z17" s="20"/>
      <c r="AA17" s="20"/>
      <c r="AB17" s="20"/>
      <c r="AC17" s="25"/>
      <c r="AD17" s="20"/>
      <c r="AE17" s="20"/>
      <c r="AF17" s="20"/>
      <c r="AG17" s="20"/>
      <c r="AH17" s="20"/>
      <c r="AI17" s="20"/>
      <c r="AJ17" s="21"/>
      <c r="AK17" s="21"/>
      <c r="AL17" s="21"/>
    </row>
    <row r="18" spans="1:38" ht="25.5" customHeight="1" x14ac:dyDescent="0.25">
      <c r="A18" s="14">
        <v>124</v>
      </c>
      <c r="B18" s="14">
        <v>150</v>
      </c>
      <c r="C18" s="14">
        <v>245</v>
      </c>
      <c r="D18" s="14">
        <v>84</v>
      </c>
      <c r="E18" s="14">
        <v>199</v>
      </c>
      <c r="F18" s="14">
        <v>308</v>
      </c>
      <c r="G18" s="14">
        <v>43</v>
      </c>
      <c r="H18" s="14">
        <v>182</v>
      </c>
      <c r="I18" s="14">
        <v>187</v>
      </c>
      <c r="J18" s="14">
        <v>68</v>
      </c>
      <c r="K18" s="14">
        <v>182</v>
      </c>
      <c r="L18" s="18">
        <v>148</v>
      </c>
      <c r="M18" s="14">
        <v>100</v>
      </c>
      <c r="N18" s="14">
        <v>186</v>
      </c>
      <c r="O18" s="14">
        <v>36</v>
      </c>
      <c r="P18" s="14">
        <v>71</v>
      </c>
      <c r="Q18" s="14">
        <v>166</v>
      </c>
      <c r="R18" s="14">
        <v>185</v>
      </c>
      <c r="S18" s="14">
        <v>152</v>
      </c>
      <c r="T18" s="16">
        <v>105</v>
      </c>
      <c r="U18" s="32" t="s">
        <v>46</v>
      </c>
      <c r="V18" s="23"/>
      <c r="W18" s="23"/>
      <c r="X18" s="23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21"/>
      <c r="AL18" s="21"/>
    </row>
    <row r="19" spans="1:38" ht="25.5" customHeight="1" x14ac:dyDescent="0.25">
      <c r="A19" s="14">
        <v>157</v>
      </c>
      <c r="B19" s="14">
        <v>49</v>
      </c>
      <c r="C19" s="14">
        <v>154</v>
      </c>
      <c r="D19" s="14">
        <v>37</v>
      </c>
      <c r="E19" s="14">
        <v>177</v>
      </c>
      <c r="F19" s="14">
        <v>290</v>
      </c>
      <c r="G19" s="14">
        <v>111</v>
      </c>
      <c r="H19" s="14">
        <v>105</v>
      </c>
      <c r="I19" s="14">
        <v>145</v>
      </c>
      <c r="J19" s="14">
        <v>63</v>
      </c>
      <c r="K19" s="14">
        <v>200</v>
      </c>
      <c r="L19" s="18">
        <v>152</v>
      </c>
      <c r="M19" s="14">
        <v>168</v>
      </c>
      <c r="N19" s="14">
        <v>111</v>
      </c>
      <c r="O19" s="14">
        <v>104</v>
      </c>
      <c r="P19" s="14">
        <v>34</v>
      </c>
      <c r="Q19" s="14">
        <v>151</v>
      </c>
      <c r="R19" s="14">
        <v>104</v>
      </c>
      <c r="S19" s="14">
        <v>34</v>
      </c>
      <c r="T19" s="32" t="s">
        <v>47</v>
      </c>
      <c r="U19" s="23"/>
      <c r="V19" s="23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1"/>
      <c r="AK19" s="21"/>
      <c r="AL19" s="21"/>
    </row>
    <row r="20" spans="1:38" ht="25.5" customHeight="1" x14ac:dyDescent="0.25">
      <c r="A20" s="14">
        <v>127</v>
      </c>
      <c r="B20" s="14">
        <v>14</v>
      </c>
      <c r="C20" s="14">
        <v>119</v>
      </c>
      <c r="D20" s="14">
        <v>71</v>
      </c>
      <c r="E20" s="14">
        <v>146</v>
      </c>
      <c r="F20" s="14">
        <v>255</v>
      </c>
      <c r="G20" s="14">
        <v>111</v>
      </c>
      <c r="H20" s="14">
        <v>70</v>
      </c>
      <c r="I20" s="14">
        <v>113</v>
      </c>
      <c r="J20" s="14">
        <v>88</v>
      </c>
      <c r="K20" s="14">
        <v>166</v>
      </c>
      <c r="L20" s="18">
        <v>118</v>
      </c>
      <c r="M20" s="14">
        <v>205</v>
      </c>
      <c r="N20" s="14">
        <v>82</v>
      </c>
      <c r="O20" s="14">
        <v>113</v>
      </c>
      <c r="P20" s="14">
        <v>69</v>
      </c>
      <c r="Q20" s="14">
        <v>116</v>
      </c>
      <c r="R20" s="14">
        <v>75</v>
      </c>
      <c r="S20" s="32" t="s">
        <v>48</v>
      </c>
      <c r="T20" s="23"/>
      <c r="U20" s="2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1"/>
      <c r="AK20" s="21"/>
      <c r="AL20" s="21"/>
    </row>
    <row r="21" spans="1:38" ht="25.5" customHeight="1" x14ac:dyDescent="0.25">
      <c r="A21" s="26">
        <v>67</v>
      </c>
      <c r="B21" s="26">
        <v>66</v>
      </c>
      <c r="C21" s="26">
        <v>78</v>
      </c>
      <c r="D21" s="26">
        <v>107</v>
      </c>
      <c r="E21" s="26">
        <v>72</v>
      </c>
      <c r="F21" s="26">
        <v>158</v>
      </c>
      <c r="G21" s="26">
        <v>150</v>
      </c>
      <c r="H21" s="26">
        <v>11</v>
      </c>
      <c r="I21" s="26">
        <v>39</v>
      </c>
      <c r="J21" s="26">
        <v>107</v>
      </c>
      <c r="K21" s="26">
        <v>85</v>
      </c>
      <c r="L21" s="27">
        <v>43</v>
      </c>
      <c r="M21" s="14">
        <v>200</v>
      </c>
      <c r="N21" s="14">
        <v>21</v>
      </c>
      <c r="O21" s="14">
        <v>146</v>
      </c>
      <c r="P21" s="14">
        <v>104</v>
      </c>
      <c r="Q21" s="14">
        <v>41</v>
      </c>
      <c r="R21" s="32" t="s">
        <v>49</v>
      </c>
      <c r="S21" s="23"/>
      <c r="T21" s="23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</row>
    <row r="22" spans="1:38" ht="25.5" customHeight="1" x14ac:dyDescent="0.25">
      <c r="A22" s="26">
        <v>43</v>
      </c>
      <c r="B22" s="26">
        <v>107</v>
      </c>
      <c r="C22" s="26">
        <v>81</v>
      </c>
      <c r="D22" s="26">
        <v>148</v>
      </c>
      <c r="E22" s="26">
        <v>35</v>
      </c>
      <c r="F22" s="26">
        <v>144</v>
      </c>
      <c r="G22" s="26">
        <v>126</v>
      </c>
      <c r="H22" s="26">
        <v>57</v>
      </c>
      <c r="I22" s="26">
        <v>24</v>
      </c>
      <c r="J22" s="26">
        <v>128</v>
      </c>
      <c r="K22" s="26">
        <v>35</v>
      </c>
      <c r="L22" s="27">
        <v>15</v>
      </c>
      <c r="M22" s="14">
        <v>226</v>
      </c>
      <c r="N22" s="14">
        <v>39</v>
      </c>
      <c r="O22" s="14">
        <v>132</v>
      </c>
      <c r="P22" s="14">
        <v>145</v>
      </c>
      <c r="Q22" s="32" t="s">
        <v>50</v>
      </c>
      <c r="R22" s="23"/>
      <c r="S22" s="23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</row>
    <row r="23" spans="1:38" ht="25.5" customHeight="1" x14ac:dyDescent="0.25">
      <c r="A23" s="14">
        <v>129</v>
      </c>
      <c r="B23" s="14">
        <v>83</v>
      </c>
      <c r="C23" s="14">
        <v>182</v>
      </c>
      <c r="D23" s="14">
        <v>37</v>
      </c>
      <c r="E23" s="14">
        <v>172</v>
      </c>
      <c r="F23" s="14">
        <v>293</v>
      </c>
      <c r="G23" s="14">
        <v>77</v>
      </c>
      <c r="H23" s="14">
        <v>117</v>
      </c>
      <c r="I23" s="14">
        <v>143</v>
      </c>
      <c r="J23" s="14">
        <v>30</v>
      </c>
      <c r="K23" s="14">
        <v>167</v>
      </c>
      <c r="L23" s="18">
        <v>132</v>
      </c>
      <c r="M23" s="14">
        <v>134</v>
      </c>
      <c r="N23" s="14">
        <v>114</v>
      </c>
      <c r="O23" s="14">
        <v>71</v>
      </c>
      <c r="P23" s="44" t="s">
        <v>51</v>
      </c>
      <c r="Q23" s="23"/>
      <c r="R23" s="23"/>
      <c r="S23" s="20"/>
      <c r="T23" s="20"/>
      <c r="U23" s="20"/>
      <c r="V23" s="20"/>
      <c r="W23" s="20"/>
      <c r="X23" s="20"/>
      <c r="Y23" s="20"/>
      <c r="Z23" s="20"/>
      <c r="AA23" s="25"/>
      <c r="AB23" s="20"/>
      <c r="AC23" s="20"/>
      <c r="AD23" s="20"/>
      <c r="AE23" s="20"/>
      <c r="AF23" s="20"/>
      <c r="AG23" s="20"/>
      <c r="AH23" s="20"/>
      <c r="AI23" s="20"/>
      <c r="AJ23" s="21"/>
      <c r="AK23" s="21"/>
      <c r="AL23" s="21"/>
    </row>
    <row r="24" spans="1:38" ht="25.5" customHeight="1" x14ac:dyDescent="0.25">
      <c r="A24" s="14">
        <v>85</v>
      </c>
      <c r="B24" s="14">
        <v>111</v>
      </c>
      <c r="C24" s="14">
        <v>206</v>
      </c>
      <c r="D24" s="14">
        <v>110</v>
      </c>
      <c r="E24" s="14">
        <v>160</v>
      </c>
      <c r="F24" s="14">
        <v>269</v>
      </c>
      <c r="G24" s="14">
        <v>7</v>
      </c>
      <c r="H24" s="14">
        <v>145</v>
      </c>
      <c r="I24" s="14">
        <v>148</v>
      </c>
      <c r="J24" s="14">
        <v>45</v>
      </c>
      <c r="K24" s="14">
        <v>144</v>
      </c>
      <c r="L24" s="18">
        <v>109</v>
      </c>
      <c r="M24" s="14">
        <v>93</v>
      </c>
      <c r="N24" s="14">
        <v>148</v>
      </c>
      <c r="O24" s="32" t="s">
        <v>52</v>
      </c>
      <c r="P24" s="23"/>
      <c r="Q24" s="23"/>
      <c r="R24" s="20"/>
      <c r="S24" s="20"/>
      <c r="T24" s="25"/>
      <c r="U24" s="20"/>
      <c r="V24" s="20"/>
      <c r="W24" s="20"/>
      <c r="X24" s="20"/>
      <c r="Y24" s="20"/>
      <c r="Z24" s="25"/>
      <c r="AA24" s="20"/>
      <c r="AB24" s="20"/>
      <c r="AC24" s="20"/>
      <c r="AD24" s="20"/>
      <c r="AE24" s="20"/>
      <c r="AF24" s="20"/>
      <c r="AG24" s="20"/>
      <c r="AH24" s="20"/>
      <c r="AI24" s="20"/>
      <c r="AJ24" s="21"/>
      <c r="AK24" s="21"/>
      <c r="AL24" s="21"/>
    </row>
    <row r="25" spans="1:38" ht="25.5" customHeight="1" x14ac:dyDescent="0.25">
      <c r="A25" s="14">
        <v>65</v>
      </c>
      <c r="B25" s="14">
        <v>69</v>
      </c>
      <c r="C25" s="14">
        <v>93</v>
      </c>
      <c r="D25" s="14">
        <v>113</v>
      </c>
      <c r="E25" s="14">
        <v>67</v>
      </c>
      <c r="F25" s="14">
        <v>155</v>
      </c>
      <c r="G25" s="14">
        <v>150</v>
      </c>
      <c r="H25" s="14">
        <v>32</v>
      </c>
      <c r="I25" s="14">
        <v>34</v>
      </c>
      <c r="J25" s="14">
        <v>69</v>
      </c>
      <c r="K25" s="14">
        <v>82</v>
      </c>
      <c r="L25" s="18">
        <v>41</v>
      </c>
      <c r="M25" s="14">
        <v>234</v>
      </c>
      <c r="N25" s="32" t="s">
        <v>53</v>
      </c>
      <c r="O25" s="23"/>
      <c r="P25" s="23"/>
      <c r="Q25" s="20"/>
      <c r="R25" s="20"/>
      <c r="S25" s="20"/>
      <c r="T25" s="20"/>
      <c r="U25" s="20"/>
      <c r="V25" s="20"/>
      <c r="W25" s="20"/>
      <c r="X25" s="20"/>
      <c r="Y25" s="20"/>
      <c r="Z25" s="25"/>
      <c r="AA25" s="20"/>
      <c r="AB25" s="20"/>
      <c r="AC25" s="20"/>
      <c r="AD25" s="20"/>
      <c r="AE25" s="20"/>
      <c r="AF25" s="20"/>
      <c r="AG25" s="20"/>
      <c r="AH25" s="20"/>
      <c r="AI25" s="20"/>
      <c r="AJ25" s="21"/>
      <c r="AK25" s="21"/>
      <c r="AL25" s="21"/>
    </row>
    <row r="26" spans="1:38" ht="25.5" customHeight="1" x14ac:dyDescent="0.25">
      <c r="A26" s="14">
        <v>176</v>
      </c>
      <c r="B26" s="14">
        <v>201</v>
      </c>
      <c r="C26" s="14">
        <v>298</v>
      </c>
      <c r="D26" s="14">
        <v>170</v>
      </c>
      <c r="E26" s="14">
        <v>251</v>
      </c>
      <c r="F26" s="14">
        <v>359</v>
      </c>
      <c r="G26" s="14">
        <v>95</v>
      </c>
      <c r="H26" s="14">
        <v>234</v>
      </c>
      <c r="I26" s="14">
        <v>240</v>
      </c>
      <c r="J26" s="14">
        <v>121</v>
      </c>
      <c r="K26" s="14">
        <v>235</v>
      </c>
      <c r="L26" s="14">
        <v>201</v>
      </c>
      <c r="M26" s="32" t="s">
        <v>72</v>
      </c>
      <c r="N26" s="23"/>
      <c r="O26" s="23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1"/>
      <c r="AK26" s="21"/>
      <c r="AL26" s="21"/>
    </row>
    <row r="27" spans="1:38" ht="25.5" customHeight="1" x14ac:dyDescent="0.25">
      <c r="A27" s="14">
        <v>28</v>
      </c>
      <c r="B27" s="14">
        <v>109</v>
      </c>
      <c r="C27" s="14">
        <v>99</v>
      </c>
      <c r="D27" s="14">
        <v>150</v>
      </c>
      <c r="E27" s="14">
        <v>50</v>
      </c>
      <c r="F27" s="14">
        <v>165</v>
      </c>
      <c r="G27" s="14">
        <v>111</v>
      </c>
      <c r="H27" s="14">
        <v>59</v>
      </c>
      <c r="I27" s="14">
        <v>29</v>
      </c>
      <c r="J27" s="14">
        <v>103</v>
      </c>
      <c r="K27" s="14">
        <v>61</v>
      </c>
      <c r="L27" s="32" t="s">
        <v>75</v>
      </c>
      <c r="M27" s="23"/>
      <c r="N27" s="23"/>
      <c r="O27" s="20"/>
      <c r="P27" s="20"/>
      <c r="Q27" s="20"/>
      <c r="R27" s="132" t="s">
        <v>54</v>
      </c>
      <c r="S27" s="132"/>
      <c r="T27" s="132"/>
      <c r="U27" s="132"/>
      <c r="V27" s="132"/>
      <c r="W27" s="132"/>
      <c r="X27" s="132"/>
      <c r="Y27" s="132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1"/>
      <c r="AK27" s="21"/>
      <c r="AL27" s="21"/>
    </row>
    <row r="28" spans="1:38" ht="25.5" customHeight="1" x14ac:dyDescent="0.25">
      <c r="A28" s="14">
        <v>48</v>
      </c>
      <c r="B28" s="14">
        <v>150</v>
      </c>
      <c r="C28" s="14">
        <v>71</v>
      </c>
      <c r="D28" s="14">
        <v>197</v>
      </c>
      <c r="E28" s="14">
        <v>18</v>
      </c>
      <c r="F28" s="14">
        <v>127</v>
      </c>
      <c r="G28" s="14">
        <v>145</v>
      </c>
      <c r="H28" s="14">
        <v>100</v>
      </c>
      <c r="I28" s="14">
        <v>46</v>
      </c>
      <c r="J28" s="14">
        <v>137</v>
      </c>
      <c r="K28" s="32" t="s">
        <v>55</v>
      </c>
      <c r="L28" s="24"/>
      <c r="M28" s="23"/>
      <c r="N28" s="20"/>
      <c r="O28" s="20"/>
      <c r="P28" s="20"/>
      <c r="Q28" s="25"/>
      <c r="R28" s="28"/>
      <c r="S28" s="28"/>
      <c r="T28" s="28"/>
      <c r="U28" s="28"/>
      <c r="V28" s="28"/>
      <c r="W28" s="28"/>
      <c r="X28" s="28"/>
      <c r="Y28" s="28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1"/>
      <c r="AK28" s="21"/>
      <c r="AL28" s="21"/>
    </row>
    <row r="29" spans="1:38" ht="25.5" customHeight="1" x14ac:dyDescent="0.25">
      <c r="A29" s="14">
        <v>99</v>
      </c>
      <c r="B29" s="14">
        <v>87</v>
      </c>
      <c r="C29" s="14">
        <v>185</v>
      </c>
      <c r="D29" s="14">
        <v>66</v>
      </c>
      <c r="E29" s="14">
        <v>155</v>
      </c>
      <c r="F29" s="14">
        <v>264</v>
      </c>
      <c r="G29" s="14">
        <v>35</v>
      </c>
      <c r="H29" s="14">
        <v>119</v>
      </c>
      <c r="I29" s="14">
        <v>143</v>
      </c>
      <c r="J29" s="32" t="s">
        <v>71</v>
      </c>
      <c r="K29" s="24"/>
      <c r="L29" s="24"/>
      <c r="M29" s="20"/>
      <c r="N29" s="20"/>
      <c r="O29" s="20"/>
      <c r="P29" s="21"/>
      <c r="R29" s="133" t="s">
        <v>56</v>
      </c>
      <c r="S29" s="133"/>
      <c r="T29" s="133"/>
      <c r="U29" s="133"/>
      <c r="V29" s="133"/>
      <c r="W29" s="133"/>
      <c r="X29" s="133"/>
      <c r="Y29" s="133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</row>
    <row r="30" spans="1:38" ht="25.5" customHeight="1" x14ac:dyDescent="0.25">
      <c r="A30" s="14">
        <v>58</v>
      </c>
      <c r="B30" s="14">
        <v>104</v>
      </c>
      <c r="C30" s="14">
        <v>58</v>
      </c>
      <c r="D30" s="14">
        <v>143</v>
      </c>
      <c r="E30" s="14">
        <v>33</v>
      </c>
      <c r="F30" s="14">
        <v>121</v>
      </c>
      <c r="G30" s="14">
        <v>150</v>
      </c>
      <c r="H30" s="14">
        <v>54</v>
      </c>
      <c r="I30" s="44" t="s">
        <v>57</v>
      </c>
      <c r="J30" s="24"/>
      <c r="K30" s="24"/>
      <c r="L30" s="20"/>
      <c r="M30" s="20"/>
      <c r="N30" s="20"/>
      <c r="O30" s="20"/>
      <c r="P30" s="21"/>
      <c r="Q30" s="21"/>
      <c r="R30" s="29"/>
      <c r="S30" s="29"/>
      <c r="T30" s="29"/>
      <c r="U30" s="29"/>
      <c r="V30" s="29"/>
      <c r="W30" s="29"/>
      <c r="X30" s="29"/>
      <c r="Y30" s="29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</row>
    <row r="31" spans="1:38" ht="25.5" customHeight="1" x14ac:dyDescent="0.25">
      <c r="A31" s="14">
        <v>77</v>
      </c>
      <c r="B31" s="14">
        <v>57</v>
      </c>
      <c r="C31" s="14">
        <v>65</v>
      </c>
      <c r="D31" s="14">
        <v>117</v>
      </c>
      <c r="E31" s="14">
        <v>84</v>
      </c>
      <c r="F31" s="14">
        <v>172</v>
      </c>
      <c r="G31" s="14">
        <v>140</v>
      </c>
      <c r="H31" s="32" t="s">
        <v>70</v>
      </c>
      <c r="I31" s="24"/>
      <c r="J31" s="24"/>
      <c r="K31" s="20"/>
      <c r="L31" s="20"/>
      <c r="M31" s="20"/>
      <c r="N31" s="20"/>
      <c r="O31" s="20"/>
      <c r="P31" s="21"/>
      <c r="Q31" s="21"/>
      <c r="R31" s="133" t="s">
        <v>58</v>
      </c>
      <c r="S31" s="133"/>
      <c r="T31" s="133"/>
      <c r="U31" s="133"/>
      <c r="V31" s="133"/>
      <c r="W31" s="133"/>
      <c r="X31" s="133"/>
      <c r="Y31" s="133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</row>
    <row r="32" spans="1:38" ht="25.5" customHeight="1" x14ac:dyDescent="0.25">
      <c r="A32" s="14">
        <v>89</v>
      </c>
      <c r="B32" s="14">
        <v>109</v>
      </c>
      <c r="C32" s="14">
        <v>208</v>
      </c>
      <c r="D32" s="14">
        <v>113</v>
      </c>
      <c r="E32" s="14">
        <v>164</v>
      </c>
      <c r="F32" s="14">
        <v>273</v>
      </c>
      <c r="G32" s="32" t="s">
        <v>59</v>
      </c>
      <c r="H32" s="30"/>
      <c r="I32" s="24"/>
      <c r="J32" s="20"/>
      <c r="K32" s="20"/>
      <c r="L32" s="20"/>
      <c r="M32" s="20"/>
      <c r="N32" s="20"/>
      <c r="O32" s="20"/>
      <c r="P32" s="21"/>
      <c r="Q32" s="21"/>
      <c r="R32" s="21"/>
      <c r="S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</row>
    <row r="33" spans="1:38" ht="25.5" customHeight="1" x14ac:dyDescent="0.25">
      <c r="A33" s="14">
        <v>173</v>
      </c>
      <c r="B33" s="14">
        <v>182</v>
      </c>
      <c r="C33" s="14">
        <v>74</v>
      </c>
      <c r="D33" s="14">
        <v>286</v>
      </c>
      <c r="E33" s="14">
        <v>102</v>
      </c>
      <c r="F33" s="32" t="s">
        <v>60</v>
      </c>
      <c r="G33" s="30"/>
      <c r="H33" s="30"/>
      <c r="I33" s="20"/>
      <c r="J33" s="20"/>
      <c r="K33" s="20"/>
      <c r="L33" s="20"/>
      <c r="M33" s="20"/>
      <c r="N33" s="20"/>
      <c r="O33" s="20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 ht="25.5" customHeight="1" x14ac:dyDescent="0.25">
      <c r="A34" s="14">
        <v>64</v>
      </c>
      <c r="B34" s="14">
        <v>133</v>
      </c>
      <c r="C34" s="14">
        <v>55</v>
      </c>
      <c r="D34" s="14">
        <v>178</v>
      </c>
      <c r="E34" s="32" t="s">
        <v>30</v>
      </c>
      <c r="F34" s="30"/>
      <c r="G34" s="30"/>
      <c r="H34" s="20"/>
      <c r="I34" s="20"/>
      <c r="J34" s="20"/>
      <c r="K34" s="20"/>
      <c r="L34" s="20"/>
      <c r="M34" s="20"/>
      <c r="N34" s="20"/>
      <c r="O34" s="20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ht="25.5" customHeight="1" x14ac:dyDescent="0.25">
      <c r="A35" s="14">
        <v>159</v>
      </c>
      <c r="B35" s="14">
        <v>86</v>
      </c>
      <c r="C35" s="14">
        <v>184</v>
      </c>
      <c r="D35" s="32" t="s">
        <v>61</v>
      </c>
      <c r="E35" s="31"/>
      <c r="F35" s="30"/>
      <c r="G35" s="20"/>
      <c r="H35" s="20"/>
      <c r="I35" s="20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8" ht="25.5" customHeight="1" x14ac:dyDescent="0.25">
      <c r="A36" s="14">
        <v>118</v>
      </c>
      <c r="B36" s="14">
        <v>108</v>
      </c>
      <c r="C36" s="32" t="s">
        <v>62</v>
      </c>
      <c r="D36" s="31"/>
      <c r="E36" s="31"/>
      <c r="F36" s="33"/>
      <c r="G36" s="20"/>
      <c r="H36" s="20"/>
      <c r="I36" s="20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</row>
    <row r="37" spans="1:38" ht="25.5" customHeight="1" x14ac:dyDescent="0.25">
      <c r="A37" s="14">
        <v>125</v>
      </c>
      <c r="B37" s="32" t="s">
        <v>63</v>
      </c>
      <c r="C37" s="31"/>
      <c r="D37" s="31"/>
      <c r="E37" s="20"/>
      <c r="F37" s="20"/>
      <c r="G37" s="20"/>
      <c r="H37" s="20"/>
      <c r="I37" s="20"/>
      <c r="J37" s="21"/>
      <c r="K37" s="21"/>
      <c r="L37" s="21"/>
      <c r="M37" s="21"/>
      <c r="N37" s="21"/>
      <c r="O37" s="21"/>
      <c r="P37" s="21"/>
      <c r="Q37" s="21"/>
      <c r="R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ht="25.5" customHeight="1" x14ac:dyDescent="0.25">
      <c r="A38" s="32" t="s">
        <v>69</v>
      </c>
      <c r="B38" s="23"/>
      <c r="C38" s="3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ht="25.5" customHeight="1" x14ac:dyDescent="0.25">
      <c r="A39" s="23"/>
      <c r="B39" s="23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 ht="25.5" customHeight="1" x14ac:dyDescent="0.25">
      <c r="A40" s="2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8" ht="25.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8" ht="25.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</row>
    <row r="43" spans="1:38" ht="25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</row>
    <row r="44" spans="1:38" ht="25.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</row>
    <row r="45" spans="1:38" ht="25.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</row>
  </sheetData>
  <sheetProtection algorithmName="SHA-512" hashValue="3DPdwKXMq7oBkkDDdf9X/225qISlzEJDd2xb3hUpmhf+MNiW/wLFHH4rXGOiJ7DzRAASC67gPvp2Qa4YHgby1Q==" saltValue="CXSKKUaXhPGlKnJApcQZHw==" spinCount="100000" sheet="1" objects="1" scenarios="1"/>
  <mergeCells count="3">
    <mergeCell ref="R27:Y27"/>
    <mergeCell ref="R29:Y29"/>
    <mergeCell ref="R31:Y31"/>
  </mergeCells>
  <pageMargins left="0.18" right="0" top="0.98425196850393704" bottom="0.98425196850393704" header="0.51181102362204722" footer="0.51181102362204722"/>
  <pageSetup paperSize="17" scale="66" orientation="landscape" r:id="rId1"/>
  <headerFooter scaleWithDoc="0" alignWithMargins="0">
    <oddHeader>&amp;C&amp;A</oddHeader>
    <oddFooter>&amp;RNovember 2012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2"/>
  <sheetViews>
    <sheetView zoomScaleNormal="100" workbookViewId="0">
      <selection activeCell="J23" sqref="J23"/>
    </sheetView>
  </sheetViews>
  <sheetFormatPr defaultRowHeight="15.75" x14ac:dyDescent="0.25"/>
  <sheetData>
    <row r="2" spans="1:1" x14ac:dyDescent="0.25">
      <c r="A2" s="62"/>
    </row>
    <row r="3" spans="1:1" x14ac:dyDescent="0.25">
      <c r="A3" s="68"/>
    </row>
    <row r="4" spans="1:1" x14ac:dyDescent="0.25">
      <c r="A4" s="69"/>
    </row>
    <row r="5" spans="1:1" x14ac:dyDescent="0.25">
      <c r="A5" s="62"/>
    </row>
    <row r="6" spans="1:1" x14ac:dyDescent="0.25">
      <c r="A6" s="62"/>
    </row>
    <row r="7" spans="1:1" x14ac:dyDescent="0.25">
      <c r="A7" s="62"/>
    </row>
    <row r="8" spans="1:1" x14ac:dyDescent="0.25">
      <c r="A8" s="69"/>
    </row>
    <row r="9" spans="1:1" x14ac:dyDescent="0.25">
      <c r="A9" s="62"/>
    </row>
    <row r="10" spans="1:1" x14ac:dyDescent="0.25">
      <c r="A10" s="62"/>
    </row>
    <row r="11" spans="1:1" x14ac:dyDescent="0.25">
      <c r="A11" s="62"/>
    </row>
    <row r="12" spans="1:1" x14ac:dyDescent="0.25">
      <c r="A12" s="62"/>
    </row>
  </sheetData>
  <pageMargins left="0.7" right="0.7" top="0.75" bottom="0.75" header="0.3" footer="0.3"/>
  <pageSetup scale="51" fitToHeight="3" orientation="portrait" r:id="rId1"/>
  <rowBreaks count="2" manualBreakCount="2">
    <brk id="79" max="16383" man="1"/>
    <brk id="15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s Management" ma:contentTypeID="0x0101007D45F49246529C40AD3CEA8E3431D79E00C767E04A902044438E4F49F0BD6FFF52" ma:contentTypeVersion="15" ma:contentTypeDescription="Provides staff with a central method to access Regional forms, with the exception of Policy related Exhibits" ma:contentTypeScope="" ma:versionID="179bc4c9c746056ece9515f7e506d808">
  <xsd:schema xmlns:xsd="http://www.w3.org/2001/XMLSchema" xmlns:p="http://schemas.microsoft.com/office/2006/metadata/properties" xmlns:ns1="dec2473e-1590-48d0-8a4e-d5c8001c7598" targetNamespace="http://schemas.microsoft.com/office/2006/metadata/properties" ma:root="true" ma:fieldsID="1a8d63843108c30917af18933260823c" ns1:_="">
    <xsd:import namespace="dec2473e-1590-48d0-8a4e-d5c8001c7598"/>
    <xsd:element name="properties">
      <xsd:complexType>
        <xsd:sequence>
          <xsd:element name="documentManagement">
            <xsd:complexType>
              <xsd:all>
                <xsd:element ref="ns1:Form_x0020_Number"/>
                <xsd:element ref="ns1:Issue_x0020_Date" minOccurs="0"/>
                <xsd:element ref="ns1:Revision_x0020_Date" minOccurs="0"/>
                <xsd:element ref="ns1:Form_x0020_Use_x0020_and_x0020_Purpose"/>
                <xsd:element ref="ns1:Primary_x0020_Contact_x0020_Name" minOccurs="0"/>
                <xsd:element ref="ns1:Program_x0020_or_x0020_Service1"/>
                <xsd:element ref="ns1:Site1" minOccurs="0"/>
                <xsd:element ref="ns1:Year_x0020_at_x0020_a_x0020_Gla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ec2473e-1590-48d0-8a4e-d5c8001c7598" elementFormDefault="qualified">
    <xsd:import namespace="http://schemas.microsoft.com/office/2006/documentManagement/types"/>
    <xsd:element name="Form_x0020_Number" ma:index="0" ma:displayName="Form Number" ma:description="Select the next available consecutive Form Number" ma:internalName="Form_x0020_Number" ma:readOnly="false">
      <xsd:simpleType>
        <xsd:restriction base="dms:Text">
          <xsd:maxLength value="255"/>
        </xsd:restriction>
      </xsd:simpleType>
    </xsd:element>
    <xsd:element name="Issue_x0020_Date" ma:index="3" nillable="true" ma:displayName="Issue Date" ma:default="" ma:description="Date approved for initial use in Region.  This date does not change for the life of the item.  &#10;NOTE:  Date format DD/MM/YYYY" ma:format="DateOnly" ma:internalName="Issue_x0020_Date">
      <xsd:simpleType>
        <xsd:restriction base="dms:DateTime"/>
      </xsd:simpleType>
    </xsd:element>
    <xsd:element name="Revision_x0020_Date" ma:index="4" nillable="true" ma:displayName="Revision Date" ma:default="" ma:description="Date current item revisions approved for use in Region.  &#10;NOTE:  Date format DD/MM/YYYY" ma:format="DateOnly" ma:internalName="Revision_x0020_Date">
      <xsd:simpleType>
        <xsd:restriction base="dms:DateTime"/>
      </xsd:simpleType>
    </xsd:element>
    <xsd:element name="Form_x0020_Use_x0020_and_x0020_Purpose" ma:index="5" ma:displayName="Form Use and Purpose" ma:description="Identify target audience to use form and intended purpose" ma:internalName="Form_x0020_Use_x0020_and_x0020_Purpose">
      <xsd:simpleType>
        <xsd:restriction base="dms:Note"/>
      </xsd:simpleType>
    </xsd:element>
    <xsd:element name="Primary_x0020_Contact_x0020_Name" ma:index="6" nillable="true" ma:displayName="Primary Contact Name" ma:description="Identify primary name of contact to respond to questions or feedback." ma:list="UserInfo" ma:internalName="Primary_x0020_Contact_x0020_Nam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gram_x0020_or_x0020_Service1" ma:index="7" ma:displayName="Program or Service" ma:default="- Please make a selection -" ma:description="Make a selection from the list of Programs and Services" ma:format="Dropdown" ma:internalName="Program_x0020_or_x0020_Service1">
      <xsd:simpleType>
        <xsd:restriction base="dms:Choice">
          <xsd:enumeration value="- Please make a selection -"/>
          <xsd:enumeration value="AC - Acute Care"/>
          <xsd:enumeration value="ADM - Administration"/>
          <xsd:enumeration value="BF - Baby First"/>
          <xsd:enumeration value="CC - Critical Care"/>
          <xsd:enumeration value="CHEMO - Chemotherapy"/>
          <xsd:enumeration value="CN - Clinical Nutrition"/>
          <xsd:enumeration value="COMM - Corporate Communication"/>
          <xsd:enumeration value="CS - Community Services"/>
          <xsd:enumeration value="Dial - Dialysis"/>
          <xsd:enumeration value="DM - Disaster Management"/>
          <xsd:enumeration value="EHR - Electronic Health Records"/>
          <xsd:enumeration value="EMS - Emergency Medical Services"/>
          <xsd:enumeration value="ENV - Physical Resources and Environmental Services"/>
          <xsd:enumeration value="ER - Emergency Room"/>
          <xsd:enumeration value="ETU - Extended Treatment Unit"/>
          <xsd:enumeration value="FLS - French Language Services"/>
          <xsd:enumeration value="FNC - Finance"/>
          <xsd:enumeration value="FS - Food Services"/>
          <xsd:enumeration value="HB - Healthy Baby"/>
          <xsd:enumeration value="HC - Home Care"/>
          <xsd:enumeration value="HIS - Health Information Services"/>
          <xsd:enumeration value="HL - Healthy Living"/>
          <xsd:enumeration value="HR - Human Resources"/>
          <xsd:enumeration value="HSPG - Housekeeping"/>
          <xsd:enumeration value="HV - Handivan"/>
          <xsd:enumeration value="IMG - Imaging"/>
          <xsd:enumeration value="IPC - Infection Prevention and Control"/>
          <xsd:enumeration value="IT - Information Technology"/>
          <xsd:enumeration value="IPS - Internal Portal Service"/>
          <xsd:enumeration value="LAB - Laboratory"/>
          <xsd:enumeration value="LNDY - Laundry"/>
          <xsd:enumeration value="LTC - Long Term Care"/>
          <xsd:enumeration value="MA - Medical Administration"/>
          <xsd:enumeration value="MED - Medicine"/>
          <xsd:enumeration value="MDR - Medical Device Reprocessing"/>
          <xsd:enumeration value="MH - Mental Health"/>
          <xsd:enumeration value="MM - Materials Management"/>
          <xsd:enumeration value="MW - Midwifery"/>
          <xsd:enumeration value="NUT - Nutrition"/>
          <xsd:enumeration value="ON - Oncology"/>
          <xsd:enumeration value="OR - Operating Room"/>
          <xsd:enumeration value="PC - Palliative Care"/>
          <xsd:enumeration value="PH - Public Health"/>
          <xsd:enumeration value="PHRM - Pharmacy"/>
          <xsd:enumeration value="PM - Plant Maintenance"/>
          <xsd:enumeration value="PP - Proctor Program"/>
          <xsd:enumeration value="PS - Patient Safety"/>
          <xsd:enumeration value="QI - Quality Improvement"/>
          <xsd:enumeration value="REHAB - Rehabilitation"/>
          <xsd:enumeration value="RHA - Regional"/>
          <xsd:enumeration value="RESP - Respiratory Therapy"/>
          <xsd:enumeration value="RISK - Risk Management"/>
          <xsd:enumeration value="RR - Recruitment and Retention"/>
          <xsd:enumeration value="SDEV - Staff Development"/>
          <xsd:enumeration value="SNRS - Seniors"/>
          <xsd:enumeration value="SS - Service for Seniors"/>
          <xsd:enumeration value="WPHS - Workplace Health and Safety"/>
          <xsd:enumeration value="NA - Not Applicable"/>
        </xsd:restriction>
      </xsd:simpleType>
    </xsd:element>
    <xsd:element name="Site1" ma:index="8" nillable="true" ma:displayName="Site" ma:default="- Please make a selection -" ma:description="Make a selection from the list of Sites" ma:format="Dropdown" ma:internalName="Site1">
      <xsd:simpleType>
        <xsd:restriction base="dms:Choice">
          <xsd:enumeration value="- Please make a selection -"/>
          <xsd:enumeration value="AHC - Altona Community Health Centre"/>
          <xsd:enumeration value="BL - Boyne Lodge"/>
          <xsd:enumeration value="BT - Boyne Towers"/>
          <xsd:enumeration value="BTHC - Boundary Trails Health Centre"/>
          <xsd:enumeration value="BTP - Boundary Trails Place"/>
          <xsd:enumeration value="CAPT - Centennial Apartments"/>
          <xsd:enumeration value="CL - Crescent Lodge"/>
          <xsd:enumeration value="CMH - Carman Memorial Hospital"/>
          <xsd:enumeration value="DCL - Douglas Campbell Lodge"/>
          <xsd:enumeration value="EMC - Emerson Health Centre"/>
          <xsd:enumeration value="EHCS - Eden Health Care Services"/>
          <xsd:enumeration value="EMH - Emerson Health Centre"/>
          <xsd:enumeration value="EMHC - Eden Mental Health Centre"/>
          <xsd:enumeration value="EVP - Eastview Place"/>
          <xsd:enumeration value="FND - Foyer Notre Dame"/>
          <xsd:enumeration value="LMH - Lorne Memorial Hospital"/>
          <xsd:enumeration value="LPM - Lions Prairie Manor"/>
          <xsd:enumeration value="MDGH - Morris General Hospital"/>
          <xsd:enumeration value="MHC - MacGregor Health Centre"/>
          <xsd:enumeration value="NDH - Notre Dame Medical Nursing Unit"/>
          <xsd:enumeration value="NDWC - Notre Dame Wellness Centre"/>
          <xsd:enumeration value="PCI- Portage Collegiate Institute Teen Clinic"/>
          <xsd:enumeration value="PDGH - Portage District General Hospital"/>
          <xsd:enumeration value="PMHC - Pembina Manitou Health Centre"/>
          <xsd:enumeration value="PVL - Prairie View Lodge"/>
          <xsd:enumeration value="R - Rosenort"/>
          <xsd:enumeration value="RH - Regency House"/>
          <xsd:enumeration value="RHA - RHA Central"/>
          <xsd:enumeration value="RLH - Rock Lake Health District Hospital"/>
          <xsd:enumeration value="RLPCH - Rock Lake Health District Personal Care Home"/>
          <xsd:enumeration value="RP - Rotary Park"/>
          <xsd:enumeration value="RRVL - Red River Valley Lodge"/>
          <xsd:enumeration value="SCC - St. Claude Clinic"/>
          <xsd:enumeration value="SCH - St. Claude Health Centre"/>
          <xsd:enumeration value="SH - Karen Divine Safe House"/>
          <xsd:enumeration value="SHI - Salem Home Inc."/>
          <xsd:enumeration value="SH-SS  Southern Health-Santé Sud"/>
          <xsd:enumeration value="SRHC - Seven Regions Health Centre"/>
          <xsd:enumeration value="TCM - Third Crossing Manor"/>
          <xsd:enumeration value="THI - Tabor Home Inc."/>
          <xsd:enumeration value="N/A - Not Applicable"/>
        </xsd:restriction>
      </xsd:simpleType>
    </xsd:element>
    <xsd:element name="Year_x0020_at_x0020_a_x0020_Glance" ma:index="15" nillable="true" ma:displayName="Year at a Glance" ma:default="- Please make a selection -" ma:description="Select the relevant Year to group minutes." ma:format="Dropdown" ma:internalName="Year_x0020_at_x0020_a_x0020_Glance">
      <xsd:simpleType>
        <xsd:restriction base="dms:Choice">
          <xsd:enumeration value="- Please make a selection -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Primary_x0020_Contact_x0020_Name xmlns="dec2473e-1590-48d0-8a4e-d5c8001c7598">
      <UserInfo>
        <DisplayName>Danielle Dupuis</DisplayName>
        <AccountId>3780</AccountId>
        <AccountType/>
      </UserInfo>
    </Primary_x0020_Contact_x0020_Name>
    <Issue_x0020_Date xmlns="dec2473e-1590-48d0-8a4e-d5c8001c7598">2016-10-01T05:00:00+00:00</Issue_x0020_Date>
    <Program_x0020_or_x0020_Service1 xmlns="dec2473e-1590-48d0-8a4e-d5c8001c7598">FNC - Finance</Program_x0020_or_x0020_Service1>
    <Year_x0020_at_x0020_a_x0020_Glance xmlns="dec2473e-1590-48d0-8a4e-d5c8001c7598">2016</Year_x0020_at_x0020_a_x0020_Glance>
    <Form_x0020_Number xmlns="dec2473e-1590-48d0-8a4e-d5c8001c7598">SH-SS.028-FNC-Oct1-16</Form_x0020_Number>
    <Form_x0020_Use_x0020_and_x0020_Purpose xmlns="dec2473e-1590-48d0-8a4e-d5c8001c7598">Expense claim form is used by employees for travel and meal reimbursement.</Form_x0020_Use_x0020_and_x0020_Purpose>
    <Revision_x0020_Date xmlns="dec2473e-1590-48d0-8a4e-d5c8001c7598">2016-10-01T05:00:00+00:00</Revision_x0020_Date>
    <Site1 xmlns="dec2473e-1590-48d0-8a4e-d5c8001c7598">SH-SS  Southern Health-Santé Sud</Site1>
  </documentManagement>
</p:properties>
</file>

<file path=customXml/itemProps1.xml><?xml version="1.0" encoding="utf-8"?>
<ds:datastoreItem xmlns:ds="http://schemas.openxmlformats.org/officeDocument/2006/customXml" ds:itemID="{6FFDD4ED-FB30-4B70-8E55-BBB864F18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2473e-1590-48d0-8a4e-d5c8001c75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A437A83-6DD3-40E4-8E70-71115BEC449D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154D1D0A-3443-4594-8F92-EF7CE8A9F01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E9A247D-51E0-42F5-9CB4-7F4940FE90DF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dec2473e-1590-48d0-8a4e-d5c8001c759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 Sheet</vt:lpstr>
      <vt:lpstr>Mileage</vt:lpstr>
      <vt:lpstr>Rates</vt:lpstr>
    </vt:vector>
  </TitlesOfParts>
  <Company>Southern RHA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Expense Claim (Effective October 1 2016)</dc:title>
  <dc:creator>ctetrault</dc:creator>
  <cp:lastModifiedBy>Danielle Dupuis</cp:lastModifiedBy>
  <cp:lastPrinted>2018-11-22T14:17:12Z</cp:lastPrinted>
  <dcterms:created xsi:type="dcterms:W3CDTF">2016-04-25T15:39:56Z</dcterms:created>
  <dcterms:modified xsi:type="dcterms:W3CDTF">2025-01-07T20:53:16Z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0x0101007D45F49246529C40AD3CEA8E3431D79E00C767E04A902044438E4F49F0BD6FFF52</vt:lpwstr>
  </property>
</Properties>
</file>