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Group Finance\Policies Procedures Guidelines\Finance Policies &amp; Procedures\Petty Cash Policies &amp; Forms\"/>
    </mc:Choice>
  </mc:AlternateContent>
  <bookViews>
    <workbookView xWindow="0" yWindow="0" windowWidth="28800" windowHeight="12075"/>
  </bookViews>
  <sheets>
    <sheet name="Petty Cash Reimbursement" sheetId="1" r:id="rId1"/>
    <sheet name="Instructions" sheetId="2" r:id="rId2"/>
    <sheet name="Vendor IDs" sheetId="4" r:id="rId3"/>
    <sheet name="Cash Count" sheetId="5" r:id="rId4"/>
  </sheets>
  <externalReferences>
    <externalReference r:id="rId5"/>
  </externalReferences>
  <definedNames>
    <definedName name="Account">'Petty Cash Reimbursement'!$B$10:$B$29</definedName>
    <definedName name="GST">'Petty Cash Reimbursement'!$E$10:$E$29</definedName>
    <definedName name="Pre_Tax">'Petty Cash Reimbursement'!$C$10:$C$29</definedName>
    <definedName name="_xlnm.Print_Area" localSheetId="0">'Petty Cash Reimbursement'!$A$1:$F$55</definedName>
    <definedName name="PST">'Petty Cash Reimbursement'!$D$10:$D$29</definedName>
    <definedName name="Taxes">[1]References!$E$2:$E$4</definedName>
    <definedName name="Total">'Petty Cash Reimbursement'!$F$10:$F$29</definedName>
    <definedName name="VendorID">'Vendor IDs'!$A$2:$A$43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 l="1" a="1"/>
  <c r="B40" i="1" s="1"/>
  <c r="B41" i="1" l="1" a="1"/>
  <c r="B41" i="1" s="1"/>
  <c r="C41" i="1" s="1"/>
  <c r="E40" i="1"/>
  <c r="C40" i="1"/>
  <c r="D40" i="1"/>
  <c r="D41" i="1" l="1"/>
  <c r="B42" i="1" a="1"/>
  <c r="B42" i="1" s="1"/>
  <c r="B43" i="1" s="1" a="1"/>
  <c r="B43" i="1" s="1"/>
  <c r="E41" i="1"/>
  <c r="F15" i="1"/>
  <c r="F16" i="1"/>
  <c r="F17" i="1"/>
  <c r="F18" i="1"/>
  <c r="F19" i="1"/>
  <c r="F20" i="1"/>
  <c r="F21" i="1"/>
  <c r="C42" i="1" l="1"/>
  <c r="D42" i="1"/>
  <c r="B44" i="1" a="1"/>
  <c r="B44" i="1" s="1"/>
  <c r="B45" i="1" s="1" a="1"/>
  <c r="B45" i="1" s="1"/>
  <c r="E43" i="1"/>
  <c r="E42" i="1"/>
  <c r="C43" i="1"/>
  <c r="D43" i="1"/>
  <c r="F28" i="1"/>
  <c r="F10" i="1"/>
  <c r="E45" i="1" l="1"/>
  <c r="F45" i="1"/>
  <c r="F44" i="1"/>
  <c r="E44" i="1"/>
  <c r="D44" i="1"/>
  <c r="C44" i="1"/>
  <c r="C13" i="5"/>
  <c r="C12" i="5"/>
  <c r="C11" i="5"/>
  <c r="C10" i="5"/>
  <c r="C9" i="5"/>
  <c r="C8" i="5"/>
  <c r="C7" i="5"/>
  <c r="C6" i="5"/>
  <c r="C5" i="5"/>
  <c r="C4" i="5"/>
  <c r="C14" i="5" s="1"/>
  <c r="B46" i="1" l="1" a="1"/>
  <c r="B46" i="1" s="1"/>
  <c r="D45" i="1"/>
  <c r="C45" i="1"/>
  <c r="F34" i="1"/>
  <c r="F26" i="1"/>
  <c r="F14" i="1"/>
  <c r="F22" i="1"/>
  <c r="F23" i="1"/>
  <c r="F24" i="1"/>
  <c r="F25" i="1"/>
  <c r="F11" i="1"/>
  <c r="F12" i="1"/>
  <c r="F42" i="1" s="1"/>
  <c r="F13" i="1"/>
  <c r="F27" i="1"/>
  <c r="F29" i="1"/>
  <c r="F40" i="1" l="1"/>
  <c r="F43" i="1"/>
  <c r="F41" i="1"/>
  <c r="B47" i="1" a="1"/>
  <c r="B47" i="1" s="1"/>
  <c r="B48" i="1" s="1" a="1"/>
  <c r="B48" i="1" s="1"/>
  <c r="F46" i="1"/>
  <c r="E46" i="1"/>
  <c r="C5" i="1"/>
  <c r="C4" i="1"/>
  <c r="B49" i="1" l="1" a="1"/>
  <c r="B49" i="1" s="1"/>
  <c r="E48" i="1"/>
  <c r="F48" i="1"/>
  <c r="F47" i="1"/>
  <c r="E47" i="1"/>
  <c r="D46" i="1"/>
  <c r="C46" i="1"/>
  <c r="F30" i="1"/>
  <c r="F32" i="1" s="1"/>
  <c r="F36" i="1" s="1"/>
  <c r="C30" i="1"/>
  <c r="D30" i="1"/>
  <c r="E30" i="1"/>
  <c r="F49" i="1" l="1"/>
  <c r="E49" i="1"/>
  <c r="C48" i="1"/>
  <c r="D48" i="1"/>
  <c r="D47" i="1"/>
  <c r="C47" i="1"/>
  <c r="C7" i="1"/>
  <c r="C6" i="1"/>
  <c r="C49" i="1" l="1"/>
  <c r="D49" i="1"/>
  <c r="F50" i="1" l="1"/>
  <c r="D50" i="1"/>
  <c r="E50" i="1"/>
  <c r="C50" i="1"/>
</calcChain>
</file>

<file path=xl/sharedStrings.xml><?xml version="1.0" encoding="utf-8"?>
<sst xmlns="http://schemas.openxmlformats.org/spreadsheetml/2006/main" count="177" uniqueCount="161">
  <si>
    <t>VENDOR NAME:</t>
  </si>
  <si>
    <t>VENDOR ID:</t>
  </si>
  <si>
    <t xml:space="preserve">DATE: </t>
  </si>
  <si>
    <t>INVOICE # PC</t>
  </si>
  <si>
    <t>Description</t>
  </si>
  <si>
    <t>Account Number</t>
  </si>
  <si>
    <t>PST</t>
  </si>
  <si>
    <t>GST</t>
  </si>
  <si>
    <t>Total</t>
  </si>
  <si>
    <t>Petty Cash Custodian</t>
  </si>
  <si>
    <t>Date</t>
  </si>
  <si>
    <t xml:space="preserve"> Total Reimbursement</t>
  </si>
  <si>
    <t>Petty Cash General Ledger Reconciliation</t>
  </si>
  <si>
    <t>Step 1</t>
  </si>
  <si>
    <t>Step 2</t>
  </si>
  <si>
    <t>Step 3</t>
  </si>
  <si>
    <t>Step 4</t>
  </si>
  <si>
    <t>Step 5</t>
  </si>
  <si>
    <t>Step 6</t>
  </si>
  <si>
    <t>Step 7</t>
  </si>
  <si>
    <t>Confirm all totals are correct</t>
  </si>
  <si>
    <t>The Date and Invoice # PC is automated</t>
  </si>
  <si>
    <t>Cash Count</t>
  </si>
  <si>
    <t xml:space="preserve">Total </t>
  </si>
  <si>
    <t>Denomination</t>
  </si>
  <si>
    <t>PETTY CASH - AHC</t>
  </si>
  <si>
    <t>PETCAS117</t>
  </si>
  <si>
    <t>Altona Community Memorial Health Centre</t>
  </si>
  <si>
    <t>PETTY CASH - MGH</t>
  </si>
  <si>
    <t>PETCAS118</t>
  </si>
  <si>
    <t>PETTY CASH - BTHC</t>
  </si>
  <si>
    <t>PETCAS119</t>
  </si>
  <si>
    <t>PETTY CASH - MHC</t>
  </si>
  <si>
    <t>PETCAS131</t>
  </si>
  <si>
    <t>MacGregor &amp; District Health Centre</t>
  </si>
  <si>
    <t>PETTY CASH - PMHC</t>
  </si>
  <si>
    <t>PETCAS132</t>
  </si>
  <si>
    <t>PETTY CASH - STCHD</t>
  </si>
  <si>
    <t>PETCAS133</t>
  </si>
  <si>
    <t>PETTY CASH - EMH OFFICE</t>
  </si>
  <si>
    <t>PETCAS135</t>
  </si>
  <si>
    <t>Emerson Health Centre</t>
  </si>
  <si>
    <t>PETCAS136</t>
  </si>
  <si>
    <t>Vita &amp; District Health Centre</t>
  </si>
  <si>
    <t>PETCAS136ADMIN</t>
  </si>
  <si>
    <t>PETCAS199</t>
  </si>
  <si>
    <t>PETTY CASH - LPM</t>
  </si>
  <si>
    <t>PETCAS211</t>
  </si>
  <si>
    <t>Lions Prairie Manor</t>
  </si>
  <si>
    <t>PETTY CASH - TCM</t>
  </si>
  <si>
    <t>PETCAS212</t>
  </si>
  <si>
    <t>Third Crossing Manor</t>
  </si>
  <si>
    <t>PETTY CASH - BL</t>
  </si>
  <si>
    <t>PETCAS213</t>
  </si>
  <si>
    <t>Boyne Lodge</t>
  </si>
  <si>
    <t>PETCAS213ADP</t>
  </si>
  <si>
    <t>PETTY CASH - FND</t>
  </si>
  <si>
    <t>PETCAS214</t>
  </si>
  <si>
    <t>Foyer Notre Dame</t>
  </si>
  <si>
    <t>PETCAS216</t>
  </si>
  <si>
    <t>Bethesda Place</t>
  </si>
  <si>
    <t>PETTY CASH - RRVL</t>
  </si>
  <si>
    <t>PETCAS218</t>
  </si>
  <si>
    <t>Red River Valley Lodge</t>
  </si>
  <si>
    <t>PETTY CASH - BTP</t>
  </si>
  <si>
    <t>PETCAS383</t>
  </si>
  <si>
    <t>PETCAS480CSU</t>
  </si>
  <si>
    <t>PETCAS811</t>
  </si>
  <si>
    <t>Portage Community Health Services</t>
  </si>
  <si>
    <t>PETCAS816</t>
  </si>
  <si>
    <t>PETCAS862</t>
  </si>
  <si>
    <t>Sprague Community Health Services</t>
  </si>
  <si>
    <t>PETTY CASH - MIDWIFERY</t>
  </si>
  <si>
    <t>PETCAS880</t>
  </si>
  <si>
    <t>PETCASHC880</t>
  </si>
  <si>
    <t>Vendor Name</t>
  </si>
  <si>
    <t>Vendor ID</t>
  </si>
  <si>
    <t>Count</t>
  </si>
  <si>
    <t>Pre-Tax</t>
  </si>
  <si>
    <t>Enter the purchase description and the account number for each purchase</t>
  </si>
  <si>
    <t>Enter the pre-tax amount and the PST and GST amounts (as applicable) for each purchase</t>
  </si>
  <si>
    <t>Authorize and scan the Petty Cash Reimbursement form along with receipts to accountspayable@southernhealth.ca</t>
  </si>
  <si>
    <t>Cheques</t>
  </si>
  <si>
    <t>Count your petty cash on hand and enter the details in the Cash Count tab for it to be totaled</t>
  </si>
  <si>
    <t>PETCAS221</t>
  </si>
  <si>
    <t>PETTY CASH - DCL</t>
  </si>
  <si>
    <t>Douglas Campbell Lodge</t>
  </si>
  <si>
    <t>PETCAS109</t>
  </si>
  <si>
    <t>PETTY CASH - SAH</t>
  </si>
  <si>
    <t>Ste. Anne Hopital</t>
  </si>
  <si>
    <t>PETCAS111</t>
  </si>
  <si>
    <t>PETTY CASH - PDGH</t>
  </si>
  <si>
    <t>Portage District Health Centre</t>
  </si>
  <si>
    <t>PETCAS112</t>
  </si>
  <si>
    <t>Gladstone Health Centre</t>
  </si>
  <si>
    <t>PETCAS113</t>
  </si>
  <si>
    <t>PETTY CASH - CMH</t>
  </si>
  <si>
    <t>Carman Memorial Hospital</t>
  </si>
  <si>
    <t>PETTY CASH - GHC</t>
  </si>
  <si>
    <t>PETCAS115</t>
  </si>
  <si>
    <t>PETTY CASH - LMH</t>
  </si>
  <si>
    <t>Lorne Memorial Hospital</t>
  </si>
  <si>
    <t>PETCAS116</t>
  </si>
  <si>
    <t>Bethesda Regional Health Centre</t>
  </si>
  <si>
    <t>PETCAS116ADM</t>
  </si>
  <si>
    <t>PETCAS116BFS</t>
  </si>
  <si>
    <t>St. Claude Health District</t>
  </si>
  <si>
    <t>PETCAS134</t>
  </si>
  <si>
    <t>DeSalaberry &amp; District Health Centre</t>
  </si>
  <si>
    <t>PETTY CASH - SOUTHPORT REGIONAL</t>
  </si>
  <si>
    <t>Southport Regional Office</t>
  </si>
  <si>
    <t>PETTY CASH - BL - ADP</t>
  </si>
  <si>
    <t>PETCAS399</t>
  </si>
  <si>
    <t>La Broquerie Regional Office</t>
  </si>
  <si>
    <t>PETCAS480</t>
  </si>
  <si>
    <t>Steinbach Community Health Services</t>
  </si>
  <si>
    <t>PETCAS857</t>
  </si>
  <si>
    <t>Niverville Community Health Services</t>
  </si>
  <si>
    <t>PETCAS836</t>
  </si>
  <si>
    <t>Vita Community Health Services</t>
  </si>
  <si>
    <t>Morris General Hospital</t>
  </si>
  <si>
    <t>Boundary Trails Health Centre</t>
  </si>
  <si>
    <t>PETCAS480SH</t>
  </si>
  <si>
    <t>PETTY CASH - SAFE HOUSE</t>
  </si>
  <si>
    <t>PETCAS616</t>
  </si>
  <si>
    <t>Pembina Manitou Health Centre</t>
  </si>
  <si>
    <t>PETCAS809</t>
  </si>
  <si>
    <t>Ste. Anne Community Health Services</t>
  </si>
  <si>
    <t>Crisis Stabilization Unit, Steinbach</t>
  </si>
  <si>
    <t>Karen Devine Safe House, Portage</t>
  </si>
  <si>
    <t>PETTY CASH - CSU</t>
  </si>
  <si>
    <t>PETTY CASH - MENTAL HEALTH</t>
  </si>
  <si>
    <t>PETTY CASH - LA BROQUERIE REGIONAL</t>
  </si>
  <si>
    <t>PETTY CASH - BP</t>
  </si>
  <si>
    <t>PETTY CASH - VITA ADMIN</t>
  </si>
  <si>
    <t>PETTY CASH - VITA ACTIVITIES</t>
  </si>
  <si>
    <t>PETTY CASH - BRHC FINANCE</t>
  </si>
  <si>
    <t>PETTY CASH - BRHC ADMIN</t>
  </si>
  <si>
    <t>PETTY CASH - BRHC FOOD SERVICES</t>
  </si>
  <si>
    <t>PETTY CASH - DESALABERRY</t>
  </si>
  <si>
    <t>PETTY CASH - STE ANNE COMMUNITY SERVICES</t>
  </si>
  <si>
    <t>PETTY CASH - PORTAGE COMMUNITY SERVICES</t>
  </si>
  <si>
    <t>PETTY CASH - STEINBACH COMMUNITY SERVICES</t>
  </si>
  <si>
    <t>PETTY CASH - VITA COMMUNITY SERVICES</t>
  </si>
  <si>
    <t>PETTY CASH - NIVERVILLE COMMUNITY SERVICES</t>
  </si>
  <si>
    <t>PETTY CASH - SPRAGUE COMMUNITY SERVICES</t>
  </si>
  <si>
    <t>PETTY CASH - HOME CARE</t>
  </si>
  <si>
    <t>PETTY CASH - STEINBACH EMS</t>
  </si>
  <si>
    <t>Boundary Trails Place Regional Office</t>
  </si>
  <si>
    <t>&lt;  Total from Cash Count tab</t>
  </si>
  <si>
    <t>&lt;  Matches to your total petty cash fund balance</t>
  </si>
  <si>
    <t>PETTY CASH REIMBURSEMENT FORM</t>
  </si>
  <si>
    <t>Totals</t>
  </si>
  <si>
    <t xml:space="preserve">                       Reviewed By</t>
  </si>
  <si>
    <t>PETCAS114</t>
  </si>
  <si>
    <t>PETTY CASH - NDH</t>
  </si>
  <si>
    <t>Notre Dame Hospital</t>
  </si>
  <si>
    <t>Summary for Accounts Payable</t>
  </si>
  <si>
    <t>Site</t>
  </si>
  <si>
    <t>SITE:</t>
  </si>
  <si>
    <t>Select your Vendor ID from the drop-down box (i.e. from the list on the Vendor IDs tab); the Vendor Name and Site will automatically be populated accordingly.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</si>
</sst>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 #,##0.00_-;\-* #,##0.00_-;_-* &quot;-&quot;??_-;_-@_-"/>
    <numFmt numFmtId="166" formatCode="[$-1009]mmmm\ d\,\ yyyy;@"/>
    <numFmt numFmtId="167" formatCode="mmddyy"/>
    <numFmt numFmtId="168" formatCode="&quot;$&quot;#,##0.00"/>
  </numFmts>
  <fonts count="14" x14ac:knownFonts="1">
    <font>
      <sz val="11"/>
      <color theme="1"/>
      <name val="Calibri"/>
      <family val="2"/>
      <scheme val="minor"/>
    </font>
    <font>
      <sz val="11"/>
      <color theme="1"/>
      <name val="Calibri"/>
      <family val="2"/>
      <scheme val="minor"/>
    </font>
    <font>
      <sz val="14"/>
      <name val="Arial"/>
      <family val="2"/>
    </font>
    <font>
      <sz val="16"/>
      <color theme="1"/>
      <name val="Calibri"/>
      <family val="2"/>
      <scheme val="minor"/>
    </font>
    <font>
      <sz val="16"/>
      <color rgb="FF000000"/>
      <name val="Calibri"/>
      <family val="2"/>
      <scheme val="minor"/>
    </font>
    <font>
      <sz val="14"/>
      <color theme="1"/>
      <name val="Arial"/>
      <family val="2"/>
    </font>
    <font>
      <b/>
      <sz val="14"/>
      <color theme="1"/>
      <name val="Arial"/>
      <family val="2"/>
    </font>
    <font>
      <sz val="16"/>
      <color theme="1"/>
      <name val="Arial"/>
      <family val="2"/>
    </font>
    <font>
      <sz val="14"/>
      <color rgb="FF000000"/>
      <name val="Arial"/>
      <family val="2"/>
    </font>
    <font>
      <sz val="18"/>
      <color theme="1"/>
      <name val="Arial"/>
      <family val="2"/>
    </font>
    <font>
      <b/>
      <sz val="18"/>
      <name val="Arial"/>
      <family val="2"/>
    </font>
    <font>
      <b/>
      <sz val="14"/>
      <name val="Arial"/>
      <family val="2"/>
    </font>
    <font>
      <b/>
      <i/>
      <sz val="14"/>
      <name val="Arial"/>
      <family val="2"/>
    </font>
    <font>
      <b/>
      <sz val="1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6">
    <xf numFmtId="0" fontId="0" fillId="0" borderId="0" xfId="0"/>
    <xf numFmtId="0" fontId="3" fillId="0" borderId="0" xfId="0" applyFont="1"/>
    <xf numFmtId="0" fontId="4" fillId="4" borderId="4" xfId="0" applyFont="1" applyFill="1" applyBorder="1" applyAlignment="1">
      <alignment vertical="center"/>
    </xf>
    <xf numFmtId="0" fontId="4" fillId="4" borderId="5" xfId="0" applyFont="1" applyFill="1" applyBorder="1" applyAlignment="1">
      <alignment vertical="center"/>
    </xf>
    <xf numFmtId="0" fontId="3" fillId="4" borderId="5" xfId="0" applyFont="1" applyFill="1" applyBorder="1"/>
    <xf numFmtId="0" fontId="3" fillId="4" borderId="6" xfId="0" applyFont="1" applyFill="1" applyBorder="1"/>
    <xf numFmtId="0" fontId="4" fillId="4" borderId="7" xfId="0" applyFont="1" applyFill="1" applyBorder="1" applyAlignment="1">
      <alignment vertical="center"/>
    </xf>
    <xf numFmtId="0" fontId="4" fillId="4" borderId="0" xfId="0" applyFont="1" applyFill="1" applyBorder="1" applyAlignment="1">
      <alignment vertical="center"/>
    </xf>
    <xf numFmtId="0" fontId="3" fillId="4" borderId="0" xfId="0" applyFont="1" applyFill="1" applyBorder="1"/>
    <xf numFmtId="0" fontId="3" fillId="4" borderId="8" xfId="0" applyFont="1" applyFill="1" applyBorder="1"/>
    <xf numFmtId="0" fontId="4" fillId="4" borderId="9" xfId="0" applyFont="1" applyFill="1" applyBorder="1" applyAlignment="1">
      <alignment vertical="center"/>
    </xf>
    <xf numFmtId="0" fontId="4" fillId="4" borderId="10" xfId="0" applyFont="1" applyFill="1" applyBorder="1" applyAlignment="1">
      <alignment vertical="center"/>
    </xf>
    <xf numFmtId="0" fontId="3" fillId="4" borderId="10" xfId="0" applyFont="1" applyFill="1" applyBorder="1"/>
    <xf numFmtId="0" fontId="3" fillId="4" borderId="11" xfId="0" applyFont="1" applyFill="1" applyBorder="1"/>
    <xf numFmtId="0" fontId="2" fillId="0" borderId="0" xfId="0" applyFont="1" applyFill="1" applyProtection="1">
      <protection locked="0"/>
    </xf>
    <xf numFmtId="0" fontId="5" fillId="0" borderId="0" xfId="0" applyFont="1"/>
    <xf numFmtId="0" fontId="5" fillId="0" borderId="13" xfId="0" quotePrefix="1" applyFont="1" applyFill="1" applyBorder="1" applyProtection="1">
      <protection locked="0"/>
    </xf>
    <xf numFmtId="0" fontId="5" fillId="0" borderId="14" xfId="0" quotePrefix="1" applyFont="1" applyFill="1" applyBorder="1" applyProtection="1">
      <protection locked="0"/>
    </xf>
    <xf numFmtId="0" fontId="5" fillId="0" borderId="15" xfId="0" quotePrefix="1" applyFont="1" applyFill="1" applyBorder="1" applyProtection="1">
      <protection locked="0"/>
    </xf>
    <xf numFmtId="0" fontId="5" fillId="0" borderId="0" xfId="0" applyFont="1" applyFill="1" applyProtection="1">
      <protection locked="0"/>
    </xf>
    <xf numFmtId="0" fontId="5" fillId="0" borderId="0" xfId="0" quotePrefix="1" applyFont="1" applyFill="1" applyProtection="1">
      <protection locked="0"/>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7" fillId="0" borderId="0" xfId="0" applyFont="1"/>
    <xf numFmtId="0" fontId="8" fillId="0" borderId="1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168" fontId="5" fillId="0" borderId="13" xfId="0" applyNumberFormat="1" applyFont="1" applyBorder="1"/>
    <xf numFmtId="0" fontId="5" fillId="0" borderId="14" xfId="0" applyFont="1" applyBorder="1" applyAlignment="1">
      <alignment horizontal="center"/>
    </xf>
    <xf numFmtId="168" fontId="5" fillId="0" borderId="15" xfId="0" applyNumberFormat="1" applyFont="1" applyBorder="1"/>
    <xf numFmtId="0" fontId="6" fillId="0" borderId="17" xfId="0" applyFont="1" applyBorder="1" applyAlignment="1">
      <alignment horizontal="right"/>
    </xf>
    <xf numFmtId="168" fontId="6" fillId="0" borderId="19" xfId="0" applyNumberFormat="1" applyFont="1" applyBorder="1"/>
    <xf numFmtId="168" fontId="5" fillId="0" borderId="23" xfId="0" applyNumberFormat="1" applyFont="1" applyBorder="1"/>
    <xf numFmtId="168" fontId="5" fillId="0" borderId="25" xfId="0" applyNumberFormat="1" applyFont="1" applyBorder="1"/>
    <xf numFmtId="164" fontId="8" fillId="0" borderId="31" xfId="2" applyFont="1" applyBorder="1" applyAlignment="1">
      <alignment horizontal="center" vertical="center"/>
    </xf>
    <xf numFmtId="0" fontId="8" fillId="0" borderId="12" xfId="0" applyFont="1" applyBorder="1" applyAlignment="1">
      <alignment horizontal="right" vertical="center"/>
    </xf>
    <xf numFmtId="0" fontId="9" fillId="0" borderId="0" xfId="0" applyFont="1"/>
    <xf numFmtId="0" fontId="7" fillId="0" borderId="0" xfId="0" applyFont="1" applyBorder="1"/>
    <xf numFmtId="168" fontId="5" fillId="0" borderId="34" xfId="0" applyNumberFormat="1" applyFont="1" applyBorder="1"/>
    <xf numFmtId="0" fontId="5" fillId="0" borderId="35" xfId="0" applyFont="1" applyBorder="1" applyAlignment="1">
      <alignment horizontal="center"/>
    </xf>
    <xf numFmtId="0" fontId="5" fillId="0" borderId="25" xfId="0" quotePrefix="1" applyFont="1" applyFill="1" applyBorder="1" applyProtection="1">
      <protection locked="0"/>
    </xf>
    <xf numFmtId="0" fontId="2" fillId="0" borderId="14" xfId="0" quotePrefix="1" applyFont="1" applyFill="1" applyBorder="1" applyProtection="1">
      <protection locked="0"/>
    </xf>
    <xf numFmtId="0" fontId="5" fillId="0" borderId="23" xfId="0" quotePrefix="1" applyFont="1" applyFill="1" applyBorder="1" applyProtection="1">
      <protection locked="0"/>
    </xf>
    <xf numFmtId="0" fontId="2" fillId="0" borderId="24" xfId="0" quotePrefix="1" applyFont="1" applyFill="1" applyBorder="1" applyProtection="1">
      <protection locked="0"/>
    </xf>
    <xf numFmtId="0" fontId="11" fillId="0" borderId="4" xfId="0" applyFont="1" applyBorder="1" applyProtection="1">
      <protection locked="0"/>
    </xf>
    <xf numFmtId="0" fontId="2" fillId="0" borderId="5" xfId="0" applyFont="1" applyBorder="1" applyProtection="1">
      <protection locked="0"/>
    </xf>
    <xf numFmtId="40" fontId="2" fillId="0" borderId="5" xfId="0" applyNumberFormat="1" applyFont="1" applyBorder="1" applyProtection="1">
      <protection locked="0"/>
    </xf>
    <xf numFmtId="0" fontId="2" fillId="0" borderId="6" xfId="0" applyFont="1" applyBorder="1" applyProtection="1">
      <protection locked="0"/>
    </xf>
    <xf numFmtId="0" fontId="5" fillId="0" borderId="7" xfId="0" applyFont="1" applyBorder="1"/>
    <xf numFmtId="0" fontId="5" fillId="0" borderId="0" xfId="0" applyFont="1" applyBorder="1"/>
    <xf numFmtId="0" fontId="2" fillId="0" borderId="9" xfId="0" applyFont="1" applyBorder="1" applyProtection="1">
      <protection locked="0"/>
    </xf>
    <xf numFmtId="0" fontId="2" fillId="0" borderId="10" xfId="0" applyFont="1" applyBorder="1" applyProtection="1">
      <protection locked="0"/>
    </xf>
    <xf numFmtId="0" fontId="2" fillId="0" borderId="10" xfId="0" applyFont="1" applyBorder="1" applyAlignment="1">
      <alignment horizontal="left" indent="4"/>
    </xf>
    <xf numFmtId="0" fontId="2" fillId="0" borderId="10" xfId="0" applyFont="1" applyBorder="1" applyProtection="1"/>
    <xf numFmtId="40" fontId="2" fillId="0" borderId="11" xfId="0" applyNumberFormat="1" applyFont="1" applyBorder="1" applyProtection="1">
      <protection locked="0"/>
    </xf>
    <xf numFmtId="0" fontId="11" fillId="2" borderId="18"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165" fontId="2" fillId="0" borderId="14" xfId="1" applyFont="1" applyFill="1" applyBorder="1" applyProtection="1"/>
    <xf numFmtId="165" fontId="11" fillId="3" borderId="15" xfId="1" applyFont="1" applyFill="1" applyBorder="1" applyProtection="1"/>
    <xf numFmtId="165" fontId="2" fillId="3" borderId="29" xfId="1" applyFont="1" applyFill="1" applyBorder="1" applyProtection="1"/>
    <xf numFmtId="165" fontId="2" fillId="3" borderId="14" xfId="1" applyFont="1" applyFill="1" applyBorder="1" applyProtection="1"/>
    <xf numFmtId="0" fontId="11" fillId="0" borderId="7" xfId="0" applyFont="1" applyBorder="1" applyProtection="1">
      <protection locked="0"/>
    </xf>
    <xf numFmtId="0" fontId="11" fillId="0" borderId="0" xfId="0" applyFont="1" applyBorder="1" applyAlignment="1" applyProtection="1">
      <alignment horizontal="right"/>
      <protection locked="0"/>
    </xf>
    <xf numFmtId="164" fontId="11" fillId="0" borderId="28" xfId="2" applyFont="1" applyBorder="1" applyProtection="1"/>
    <xf numFmtId="164" fontId="11" fillId="0" borderId="27" xfId="2" applyFont="1" applyBorder="1" applyProtection="1"/>
    <xf numFmtId="164" fontId="11" fillId="0" borderId="8" xfId="2" applyFont="1" applyBorder="1" applyAlignment="1" applyProtection="1">
      <protection locked="0"/>
    </xf>
    <xf numFmtId="168" fontId="5" fillId="0" borderId="7" xfId="0" applyNumberFormat="1" applyFont="1" applyBorder="1"/>
    <xf numFmtId="168" fontId="5" fillId="0" borderId="0" xfId="0" applyNumberFormat="1" applyFont="1" applyBorder="1"/>
    <xf numFmtId="164" fontId="11" fillId="0" borderId="26" xfId="2" applyFont="1" applyBorder="1" applyAlignment="1" applyProtection="1">
      <alignment horizontal="right"/>
      <protection locked="0"/>
    </xf>
    <xf numFmtId="0" fontId="11" fillId="0" borderId="0" xfId="0" applyFont="1" applyBorder="1" applyAlignment="1" applyProtection="1">
      <protection locked="0"/>
    </xf>
    <xf numFmtId="0" fontId="5" fillId="0" borderId="8" xfId="0" applyFont="1" applyBorder="1"/>
    <xf numFmtId="164" fontId="11" fillId="0" borderId="26" xfId="2" applyFont="1" applyFill="1" applyBorder="1" applyAlignment="1" applyProtection="1">
      <protection locked="0"/>
    </xf>
    <xf numFmtId="40" fontId="11" fillId="0" borderId="8" xfId="0" applyNumberFormat="1" applyFont="1" applyBorder="1" applyProtection="1"/>
    <xf numFmtId="0" fontId="5" fillId="0" borderId="10" xfId="0" applyFont="1" applyBorder="1"/>
    <xf numFmtId="0" fontId="11" fillId="0" borderId="10" xfId="0" applyFont="1" applyBorder="1" applyAlignment="1" applyProtection="1">
      <alignment horizontal="right"/>
      <protection locked="0"/>
    </xf>
    <xf numFmtId="0" fontId="12" fillId="0" borderId="7" xfId="0" applyFont="1" applyBorder="1" applyAlignment="1" applyProtection="1">
      <alignment horizontal="left"/>
      <protection locked="0"/>
    </xf>
    <xf numFmtId="0" fontId="12" fillId="0" borderId="0" xfId="0" applyFont="1" applyBorder="1" applyAlignment="1" applyProtection="1">
      <alignment horizontal="left"/>
      <protection locked="0"/>
    </xf>
    <xf numFmtId="40" fontId="2" fillId="0" borderId="0" xfId="0" applyNumberFormat="1" applyFont="1" applyBorder="1" applyProtection="1">
      <protection locked="0"/>
    </xf>
    <xf numFmtId="0" fontId="5" fillId="0" borderId="9" xfId="0" applyFont="1" applyBorder="1"/>
    <xf numFmtId="0" fontId="5" fillId="0" borderId="11" xfId="0" applyFont="1" applyBorder="1"/>
    <xf numFmtId="0" fontId="2" fillId="0" borderId="14" xfId="0" applyFont="1" applyFill="1" applyBorder="1" applyAlignment="1" applyProtection="1">
      <alignment horizontal="left"/>
      <protection locked="0"/>
    </xf>
    <xf numFmtId="0" fontId="2" fillId="0" borderId="33" xfId="0" applyFont="1" applyFill="1" applyBorder="1" applyAlignment="1" applyProtection="1">
      <alignment horizontal="left"/>
      <protection locked="0"/>
    </xf>
    <xf numFmtId="0" fontId="11" fillId="2" borderId="32" xfId="0" applyFont="1" applyFill="1" applyBorder="1" applyAlignment="1" applyProtection="1">
      <alignment horizontal="center" vertical="center"/>
      <protection locked="0"/>
    </xf>
    <xf numFmtId="0" fontId="11" fillId="0" borderId="0" xfId="0" applyFont="1" applyBorder="1" applyAlignment="1" applyProtection="1">
      <alignment horizontal="right"/>
    </xf>
    <xf numFmtId="0" fontId="9" fillId="0" borderId="0" xfId="0" applyFont="1" applyFill="1"/>
    <xf numFmtId="0" fontId="2" fillId="0" borderId="13" xfId="0" applyFont="1" applyFill="1" applyBorder="1" applyAlignment="1" applyProtection="1">
      <protection locked="0"/>
    </xf>
    <xf numFmtId="0" fontId="2" fillId="0" borderId="16" xfId="0" applyFont="1" applyFill="1" applyBorder="1" applyAlignment="1" applyProtection="1">
      <protection locked="0"/>
    </xf>
    <xf numFmtId="0" fontId="2" fillId="0" borderId="36" xfId="0" applyFont="1" applyFill="1" applyBorder="1" applyAlignment="1" applyProtection="1">
      <protection locked="0"/>
    </xf>
    <xf numFmtId="0" fontId="11" fillId="2" borderId="1" xfId="0" applyFont="1" applyFill="1" applyBorder="1" applyAlignment="1" applyProtection="1">
      <alignment horizontal="center" vertical="center"/>
      <protection locked="0"/>
    </xf>
    <xf numFmtId="0" fontId="2" fillId="0" borderId="4" xfId="0" applyFont="1" applyFill="1" applyBorder="1" applyAlignment="1" applyProtection="1">
      <protection locked="0"/>
    </xf>
    <xf numFmtId="0" fontId="6" fillId="0" borderId="0" xfId="0" applyFont="1" applyBorder="1" applyAlignment="1">
      <alignment horizontal="right"/>
    </xf>
    <xf numFmtId="0" fontId="7" fillId="0" borderId="7" xfId="0" applyFont="1" applyBorder="1"/>
    <xf numFmtId="0" fontId="7" fillId="0" borderId="8" xfId="0" applyFont="1" applyBorder="1"/>
    <xf numFmtId="0" fontId="11" fillId="2" borderId="33"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5" fillId="0" borderId="13" xfId="0" applyFont="1" applyBorder="1"/>
    <xf numFmtId="165" fontId="5" fillId="0" borderId="14" xfId="1" applyFont="1" applyBorder="1"/>
    <xf numFmtId="165" fontId="5" fillId="0" borderId="15" xfId="1" applyFont="1" applyBorder="1"/>
    <xf numFmtId="164" fontId="6" fillId="0" borderId="28" xfId="2" applyFont="1" applyBorder="1"/>
    <xf numFmtId="164" fontId="6" fillId="0" borderId="27" xfId="2" applyFont="1" applyBorder="1"/>
    <xf numFmtId="0" fontId="6" fillId="0" borderId="7" xfId="0" applyFont="1" applyBorder="1" applyAlignment="1">
      <alignment horizontal="center" wrapText="1"/>
    </xf>
    <xf numFmtId="0" fontId="6" fillId="0" borderId="0" xfId="0" applyFont="1" applyBorder="1" applyAlignment="1">
      <alignment horizont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1" fillId="0" borderId="10" xfId="0" applyFont="1" applyFill="1" applyBorder="1" applyAlignment="1" applyProtection="1">
      <alignment horizontal="left" vertical="center" shrinkToFit="1"/>
      <protection locked="0"/>
    </xf>
    <xf numFmtId="0" fontId="11" fillId="0" borderId="11" xfId="0" applyFont="1" applyFill="1" applyBorder="1" applyAlignment="1" applyProtection="1">
      <alignment horizontal="left" vertical="center" shrinkToFit="1"/>
      <protection locked="0"/>
    </xf>
    <xf numFmtId="166" fontId="11" fillId="0" borderId="10" xfId="0" applyNumberFormat="1" applyFont="1" applyFill="1" applyBorder="1" applyAlignment="1" applyProtection="1">
      <alignment horizontal="left"/>
    </xf>
    <xf numFmtId="166" fontId="11" fillId="0" borderId="11" xfId="0" applyNumberFormat="1" applyFont="1" applyFill="1" applyBorder="1" applyAlignment="1" applyProtection="1">
      <alignment horizontal="left"/>
    </xf>
    <xf numFmtId="167" fontId="11" fillId="0" borderId="10" xfId="0" quotePrefix="1" applyNumberFormat="1" applyFont="1" applyBorder="1" applyAlignment="1" applyProtection="1">
      <alignment horizontal="left"/>
    </xf>
    <xf numFmtId="167" fontId="11" fillId="0" borderId="11" xfId="0" quotePrefix="1" applyNumberFormat="1" applyFont="1" applyBorder="1" applyAlignment="1" applyProtection="1">
      <alignment horizontal="left"/>
    </xf>
    <xf numFmtId="0" fontId="6" fillId="0" borderId="0" xfId="0" applyFont="1" applyAlignment="1">
      <alignment horizontal="center" wrapTex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166" fontId="11" fillId="0" borderId="10" xfId="0" applyNumberFormat="1" applyFont="1" applyBorder="1" applyAlignment="1" applyProtection="1">
      <alignment horizontal="center"/>
      <protection locked="0"/>
    </xf>
    <xf numFmtId="166" fontId="11" fillId="0" borderId="11" xfId="0" applyNumberFormat="1" applyFont="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149225</xdr:colOff>
      <xdr:row>1</xdr:row>
      <xdr:rowOff>63959</xdr:rowOff>
    </xdr:from>
    <xdr:to>
      <xdr:col>1</xdr:col>
      <xdr:colOff>557213</xdr:colOff>
      <xdr:row>7</xdr:row>
      <xdr:rowOff>199961</xdr:rowOff>
    </xdr:to>
    <xdr:pic>
      <xdr:nvPicPr>
        <xdr:cNvPr id="3" name="Picture 2" descr="JPG BLK LowRes SH-SS"/>
        <xdr:cNvPicPr>
          <a:picLocks noChangeAspect="1" noChangeArrowheads="1"/>
        </xdr:cNvPicPr>
      </xdr:nvPicPr>
      <xdr:blipFill>
        <a:blip xmlns:r="http://schemas.openxmlformats.org/officeDocument/2006/relationships" r:embed="rId1" cstate="print"/>
        <a:srcRect/>
        <a:stretch>
          <a:fillRect/>
        </a:stretch>
      </xdr:blipFill>
      <xdr:spPr bwMode="auto">
        <a:xfrm>
          <a:off x="149225" y="330659"/>
          <a:ext cx="2570163" cy="1736202"/>
        </a:xfrm>
        <a:prstGeom prst="rect">
          <a:avLst/>
        </a:prstGeom>
        <a:noFill/>
        <a:ln w="9525">
          <a:noFill/>
          <a:miter lim="800000"/>
          <a:headEnd/>
          <a:tailEnd/>
        </a:ln>
      </xdr:spPr>
    </xdr:pic>
    <xdr:clientData/>
  </xdr:twoCellAnchor>
  <xdr:oneCellAnchor>
    <xdr:from>
      <xdr:col>2</xdr:col>
      <xdr:colOff>0</xdr:colOff>
      <xdr:row>11</xdr:row>
      <xdr:rowOff>213360</xdr:rowOff>
    </xdr:from>
    <xdr:ext cx="184731" cy="264560"/>
    <xdr:sp macro="" textlink="">
      <xdr:nvSpPr>
        <xdr:cNvPr id="2" name="TextBox 1"/>
        <xdr:cNvSpPr txBox="1"/>
      </xdr:nvSpPr>
      <xdr:spPr>
        <a:xfrm>
          <a:off x="609600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12</xdr:row>
      <xdr:rowOff>213360</xdr:rowOff>
    </xdr:from>
    <xdr:ext cx="184731" cy="264560"/>
    <xdr:sp macro="" textlink="">
      <xdr:nvSpPr>
        <xdr:cNvPr id="4" name="TextBox 3"/>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26</xdr:row>
      <xdr:rowOff>0</xdr:rowOff>
    </xdr:from>
    <xdr:ext cx="184731" cy="264560"/>
    <xdr:sp macro="" textlink="">
      <xdr:nvSpPr>
        <xdr:cNvPr id="5" name="TextBox 4"/>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26</xdr:row>
      <xdr:rowOff>0</xdr:rowOff>
    </xdr:from>
    <xdr:ext cx="184731" cy="264560"/>
    <xdr:sp macro="" textlink="">
      <xdr:nvSpPr>
        <xdr:cNvPr id="6" name="TextBox 5"/>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26</xdr:row>
      <xdr:rowOff>0</xdr:rowOff>
    </xdr:from>
    <xdr:ext cx="184731" cy="264560"/>
    <xdr:sp macro="" textlink="">
      <xdr:nvSpPr>
        <xdr:cNvPr id="7" name="TextBox 6"/>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26</xdr:row>
      <xdr:rowOff>0</xdr:rowOff>
    </xdr:from>
    <xdr:ext cx="184731" cy="264560"/>
    <xdr:sp macro="" textlink="">
      <xdr:nvSpPr>
        <xdr:cNvPr id="8" name="TextBox 7"/>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26</xdr:row>
      <xdr:rowOff>0</xdr:rowOff>
    </xdr:from>
    <xdr:ext cx="184731" cy="264560"/>
    <xdr:sp macro="" textlink="">
      <xdr:nvSpPr>
        <xdr:cNvPr id="9" name="TextBox 8"/>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26</xdr:row>
      <xdr:rowOff>0</xdr:rowOff>
    </xdr:from>
    <xdr:ext cx="184731" cy="264560"/>
    <xdr:sp macro="" textlink="">
      <xdr:nvSpPr>
        <xdr:cNvPr id="10" name="TextBox 9"/>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s%20Payable%20Supervisor\Forms%20and%20Templates\New%20Petty%20Cash%20Form%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 Cash Form"/>
      <sheetName val="Sheet 2-Summary"/>
      <sheetName val="References"/>
    </sheetNames>
    <sheetDataSet>
      <sheetData sheetId="0" refreshError="1"/>
      <sheetData sheetId="1" refreshError="1"/>
      <sheetData sheetId="2">
        <row r="2">
          <cell r="E2" t="str">
            <v>PST/GST</v>
          </cell>
        </row>
        <row r="3">
          <cell r="E3" t="str">
            <v>GST only</v>
          </cell>
        </row>
        <row r="4">
          <cell r="E4" t="str">
            <v>Tx Exempt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5"/>
  <sheetViews>
    <sheetView tabSelected="1" zoomScaleNormal="100" zoomScaleSheetLayoutView="80" workbookViewId="0">
      <selection activeCell="J3" sqref="J3"/>
    </sheetView>
  </sheetViews>
  <sheetFormatPr defaultColWidth="8.85546875" defaultRowHeight="21" customHeight="1" x14ac:dyDescent="0.3"/>
  <cols>
    <col min="1" max="1" width="32.42578125" style="24" customWidth="1"/>
    <col min="2" max="2" width="32" style="24" customWidth="1"/>
    <col min="3" max="3" width="17.7109375" style="24" customWidth="1"/>
    <col min="4" max="5" width="12.140625" style="24" customWidth="1"/>
    <col min="6" max="6" width="18.7109375" style="24" customWidth="1"/>
    <col min="7" max="7" width="8.85546875" style="24"/>
    <col min="8" max="9" width="8.85546875" style="24" customWidth="1"/>
    <col min="10" max="10" width="38" style="24" customWidth="1"/>
    <col min="11" max="11" width="13" style="24" customWidth="1"/>
    <col min="12" max="13" width="11.42578125" style="24" customWidth="1"/>
    <col min="14" max="14" width="13" style="24" customWidth="1"/>
    <col min="15" max="16384" width="8.85546875" style="24"/>
  </cols>
  <sheetData>
    <row r="1" spans="1:12" ht="21" customHeight="1" thickBot="1" x14ac:dyDescent="0.4">
      <c r="A1" s="114" t="s">
        <v>151</v>
      </c>
      <c r="B1" s="115"/>
      <c r="C1" s="115"/>
      <c r="D1" s="115"/>
      <c r="E1" s="115"/>
      <c r="F1" s="116"/>
      <c r="G1" s="37"/>
      <c r="H1" s="37"/>
      <c r="I1" s="37"/>
    </row>
    <row r="2" spans="1:12" ht="21" customHeight="1" x14ac:dyDescent="0.35">
      <c r="A2" s="45"/>
      <c r="B2" s="46"/>
      <c r="C2" s="46"/>
      <c r="D2" s="47"/>
      <c r="E2" s="47"/>
      <c r="F2" s="48"/>
      <c r="G2" s="37"/>
      <c r="H2" s="37"/>
      <c r="I2" s="37"/>
    </row>
    <row r="3" spans="1:12" ht="21" customHeight="1" thickBot="1" x14ac:dyDescent="0.4">
      <c r="A3" s="49"/>
      <c r="B3" s="84" t="s">
        <v>1</v>
      </c>
      <c r="C3" s="117"/>
      <c r="D3" s="117"/>
      <c r="E3" s="117"/>
      <c r="F3" s="118"/>
      <c r="G3" s="37"/>
      <c r="H3" s="37"/>
      <c r="I3" s="37"/>
    </row>
    <row r="4" spans="1:12" ht="21" customHeight="1" thickBot="1" x14ac:dyDescent="0.4">
      <c r="A4" s="49"/>
      <c r="B4" s="84" t="s">
        <v>0</v>
      </c>
      <c r="C4" s="107" t="e">
        <f>VLOOKUP(C3,'Vendor IDs'!A:C,2)</f>
        <v>#N/A</v>
      </c>
      <c r="D4" s="107"/>
      <c r="E4" s="107"/>
      <c r="F4" s="108"/>
      <c r="G4" s="37"/>
      <c r="H4" s="37"/>
      <c r="I4" s="37"/>
    </row>
    <row r="5" spans="1:12" ht="21" customHeight="1" thickBot="1" x14ac:dyDescent="0.4">
      <c r="A5" s="49"/>
      <c r="B5" s="84" t="s">
        <v>159</v>
      </c>
      <c r="C5" s="107" t="e">
        <f>VLOOKUP(C3,'Vendor IDs'!A:C,3)</f>
        <v>#N/A</v>
      </c>
      <c r="D5" s="107"/>
      <c r="E5" s="107"/>
      <c r="F5" s="108"/>
      <c r="G5" s="37"/>
      <c r="H5" s="37"/>
      <c r="I5" s="37"/>
    </row>
    <row r="6" spans="1:12" ht="21" customHeight="1" thickBot="1" x14ac:dyDescent="0.4">
      <c r="A6" s="49"/>
      <c r="B6" s="84" t="s">
        <v>2</v>
      </c>
      <c r="C6" s="109">
        <f ca="1">TODAY()</f>
        <v>43034</v>
      </c>
      <c r="D6" s="109"/>
      <c r="E6" s="109"/>
      <c r="F6" s="110"/>
      <c r="G6" s="37"/>
      <c r="H6" s="37"/>
      <c r="I6" s="37"/>
    </row>
    <row r="7" spans="1:12" ht="21" customHeight="1" thickBot="1" x14ac:dyDescent="0.4">
      <c r="A7" s="49"/>
      <c r="B7" s="84" t="s">
        <v>3</v>
      </c>
      <c r="C7" s="111">
        <f ca="1">TODAY()</f>
        <v>43034</v>
      </c>
      <c r="D7" s="111"/>
      <c r="E7" s="111"/>
      <c r="F7" s="112"/>
      <c r="G7" s="37"/>
      <c r="H7" s="37"/>
      <c r="I7" s="37"/>
    </row>
    <row r="8" spans="1:12" ht="21" customHeight="1" thickBot="1" x14ac:dyDescent="0.4">
      <c r="A8" s="51"/>
      <c r="B8" s="53"/>
      <c r="C8" s="53"/>
      <c r="D8" s="54"/>
      <c r="E8" s="54"/>
      <c r="F8" s="55"/>
      <c r="G8" s="37"/>
      <c r="H8" s="37"/>
      <c r="I8" s="37"/>
    </row>
    <row r="9" spans="1:12" ht="21" customHeight="1" thickBot="1" x14ac:dyDescent="0.4">
      <c r="A9" s="89" t="s">
        <v>4</v>
      </c>
      <c r="B9" s="83" t="s">
        <v>5</v>
      </c>
      <c r="C9" s="56" t="s">
        <v>78</v>
      </c>
      <c r="D9" s="56" t="s">
        <v>6</v>
      </c>
      <c r="E9" s="56" t="s">
        <v>7</v>
      </c>
      <c r="F9" s="57" t="s">
        <v>8</v>
      </c>
      <c r="G9" s="37"/>
      <c r="H9" s="37"/>
      <c r="I9" s="37"/>
    </row>
    <row r="10" spans="1:12" ht="21" customHeight="1" x14ac:dyDescent="0.35">
      <c r="A10" s="90"/>
      <c r="B10" s="82"/>
      <c r="C10" s="61"/>
      <c r="D10" s="58"/>
      <c r="E10" s="61"/>
      <c r="F10" s="59">
        <f>SUM(C10:E10)</f>
        <v>0</v>
      </c>
      <c r="G10" s="37"/>
      <c r="H10" s="37"/>
      <c r="I10" s="37"/>
    </row>
    <row r="11" spans="1:12" ht="21" customHeight="1" x14ac:dyDescent="0.35">
      <c r="A11" s="86"/>
      <c r="B11" s="81"/>
      <c r="C11" s="60"/>
      <c r="D11" s="58"/>
      <c r="E11" s="58"/>
      <c r="F11" s="59">
        <f t="shared" ref="F11:F29" si="0">SUM(C11:E11)</f>
        <v>0</v>
      </c>
      <c r="G11" s="37"/>
      <c r="H11" s="37"/>
      <c r="I11" s="37"/>
    </row>
    <row r="12" spans="1:12" ht="21" customHeight="1" x14ac:dyDescent="0.35">
      <c r="A12" s="86"/>
      <c r="B12" s="81"/>
      <c r="C12" s="60"/>
      <c r="D12" s="58"/>
      <c r="E12" s="58"/>
      <c r="F12" s="59">
        <f t="shared" si="0"/>
        <v>0</v>
      </c>
      <c r="G12" s="37"/>
      <c r="H12" s="37"/>
      <c r="I12" s="37"/>
    </row>
    <row r="13" spans="1:12" ht="21" customHeight="1" x14ac:dyDescent="0.35">
      <c r="A13" s="86"/>
      <c r="B13" s="81"/>
      <c r="C13" s="60"/>
      <c r="D13" s="58"/>
      <c r="E13" s="58"/>
      <c r="F13" s="59">
        <f t="shared" si="0"/>
        <v>0</v>
      </c>
      <c r="G13" s="37"/>
      <c r="H13" s="37"/>
      <c r="I13" s="37"/>
    </row>
    <row r="14" spans="1:12" ht="21" customHeight="1" x14ac:dyDescent="0.35">
      <c r="A14" s="86"/>
      <c r="B14" s="81"/>
      <c r="C14" s="60"/>
      <c r="D14" s="58"/>
      <c r="E14" s="58"/>
      <c r="F14" s="59">
        <f>SUM(C14:E14)</f>
        <v>0</v>
      </c>
      <c r="G14" s="37"/>
      <c r="H14" s="37"/>
      <c r="I14" s="37"/>
    </row>
    <row r="15" spans="1:12" ht="21" customHeight="1" x14ac:dyDescent="0.35">
      <c r="A15" s="88"/>
      <c r="B15" s="81"/>
      <c r="C15" s="60"/>
      <c r="D15" s="58"/>
      <c r="E15" s="58"/>
      <c r="F15" s="59">
        <f t="shared" ref="F15:F21" si="1">SUM(C15:E15)</f>
        <v>0</v>
      </c>
      <c r="G15" s="37"/>
      <c r="H15" s="37"/>
      <c r="I15" s="37"/>
      <c r="J15" s="37"/>
      <c r="K15" s="37"/>
      <c r="L15" s="37"/>
    </row>
    <row r="16" spans="1:12" ht="21" customHeight="1" x14ac:dyDescent="0.35">
      <c r="A16" s="88"/>
      <c r="B16" s="81"/>
      <c r="C16" s="60"/>
      <c r="D16" s="58"/>
      <c r="E16" s="58"/>
      <c r="F16" s="59">
        <f t="shared" si="1"/>
        <v>0</v>
      </c>
      <c r="G16" s="37"/>
      <c r="H16" s="37"/>
      <c r="I16" s="37"/>
      <c r="J16" s="85"/>
      <c r="K16" s="37"/>
      <c r="L16" s="37"/>
    </row>
    <row r="17" spans="1:12" ht="21" customHeight="1" x14ac:dyDescent="0.35">
      <c r="A17" s="88"/>
      <c r="B17" s="81"/>
      <c r="C17" s="60"/>
      <c r="D17" s="58"/>
      <c r="E17" s="58"/>
      <c r="F17" s="59">
        <f t="shared" si="1"/>
        <v>0</v>
      </c>
      <c r="G17" s="37"/>
      <c r="H17" s="37"/>
      <c r="I17" s="37"/>
      <c r="J17" s="85"/>
      <c r="K17" s="37"/>
      <c r="L17" s="37"/>
    </row>
    <row r="18" spans="1:12" ht="21" customHeight="1" x14ac:dyDescent="0.35">
      <c r="A18" s="88"/>
      <c r="B18" s="81"/>
      <c r="C18" s="60"/>
      <c r="D18" s="58"/>
      <c r="E18" s="58"/>
      <c r="F18" s="59">
        <f t="shared" si="1"/>
        <v>0</v>
      </c>
      <c r="G18" s="37"/>
      <c r="H18" s="37"/>
      <c r="I18" s="37"/>
      <c r="J18" s="85"/>
      <c r="K18" s="37"/>
      <c r="L18" s="37"/>
    </row>
    <row r="19" spans="1:12" ht="21" customHeight="1" x14ac:dyDescent="0.35">
      <c r="A19" s="88"/>
      <c r="B19" s="81"/>
      <c r="C19" s="60"/>
      <c r="D19" s="58"/>
      <c r="E19" s="58"/>
      <c r="F19" s="59">
        <f t="shared" si="1"/>
        <v>0</v>
      </c>
      <c r="G19" s="37"/>
      <c r="H19" s="37"/>
      <c r="I19" s="37"/>
      <c r="J19" s="85"/>
      <c r="K19" s="37"/>
      <c r="L19" s="37"/>
    </row>
    <row r="20" spans="1:12" ht="21" customHeight="1" x14ac:dyDescent="0.35">
      <c r="A20" s="88"/>
      <c r="B20" s="81"/>
      <c r="C20" s="60"/>
      <c r="D20" s="58"/>
      <c r="E20" s="58"/>
      <c r="F20" s="59">
        <f t="shared" si="1"/>
        <v>0</v>
      </c>
      <c r="G20" s="37"/>
      <c r="H20" s="37"/>
      <c r="I20" s="37"/>
      <c r="J20" s="85"/>
      <c r="K20" s="37"/>
      <c r="L20" s="37"/>
    </row>
    <row r="21" spans="1:12" ht="21" customHeight="1" x14ac:dyDescent="0.35">
      <c r="A21" s="88"/>
      <c r="B21" s="81"/>
      <c r="C21" s="60"/>
      <c r="D21" s="58"/>
      <c r="E21" s="58"/>
      <c r="F21" s="59">
        <f t="shared" si="1"/>
        <v>0</v>
      </c>
      <c r="G21" s="37"/>
      <c r="H21" s="37"/>
      <c r="I21" s="37"/>
      <c r="J21" s="85"/>
      <c r="K21" s="37"/>
      <c r="L21" s="37"/>
    </row>
    <row r="22" spans="1:12" ht="21" customHeight="1" x14ac:dyDescent="0.35">
      <c r="A22" s="86"/>
      <c r="B22" s="81"/>
      <c r="C22" s="60"/>
      <c r="D22" s="58"/>
      <c r="E22" s="58"/>
      <c r="F22" s="59">
        <f t="shared" si="0"/>
        <v>0</v>
      </c>
      <c r="G22" s="37"/>
      <c r="H22" s="37"/>
      <c r="I22" s="37"/>
      <c r="J22" s="37"/>
      <c r="K22" s="37"/>
      <c r="L22" s="37"/>
    </row>
    <row r="23" spans="1:12" ht="21" customHeight="1" x14ac:dyDescent="0.35">
      <c r="A23" s="86"/>
      <c r="B23" s="81"/>
      <c r="C23" s="60"/>
      <c r="D23" s="58"/>
      <c r="E23" s="58"/>
      <c r="F23" s="59">
        <f t="shared" si="0"/>
        <v>0</v>
      </c>
      <c r="G23" s="37"/>
      <c r="H23" s="37"/>
      <c r="I23" s="37"/>
      <c r="J23" s="37"/>
      <c r="K23" s="37"/>
      <c r="L23" s="37"/>
    </row>
    <row r="24" spans="1:12" ht="21" customHeight="1" x14ac:dyDescent="0.35">
      <c r="A24" s="86"/>
      <c r="B24" s="81"/>
      <c r="C24" s="60"/>
      <c r="D24" s="58"/>
      <c r="E24" s="58"/>
      <c r="F24" s="59">
        <f t="shared" si="0"/>
        <v>0</v>
      </c>
      <c r="G24" s="37"/>
      <c r="H24" s="37"/>
      <c r="I24" s="37"/>
      <c r="J24" s="37"/>
      <c r="K24" s="37"/>
      <c r="L24" s="37"/>
    </row>
    <row r="25" spans="1:12" ht="21" customHeight="1" x14ac:dyDescent="0.35">
      <c r="A25" s="86"/>
      <c r="B25" s="81"/>
      <c r="C25" s="60"/>
      <c r="D25" s="58"/>
      <c r="E25" s="58"/>
      <c r="F25" s="59">
        <f t="shared" si="0"/>
        <v>0</v>
      </c>
      <c r="G25" s="37"/>
      <c r="H25" s="37"/>
      <c r="I25" s="37"/>
      <c r="J25" s="37"/>
      <c r="K25" s="37"/>
      <c r="L25" s="37"/>
    </row>
    <row r="26" spans="1:12" ht="21" customHeight="1" x14ac:dyDescent="0.35">
      <c r="A26" s="86"/>
      <c r="B26" s="81"/>
      <c r="C26" s="60"/>
      <c r="D26" s="58"/>
      <c r="E26" s="58"/>
      <c r="F26" s="59">
        <f t="shared" si="0"/>
        <v>0</v>
      </c>
      <c r="G26" s="37"/>
      <c r="H26" s="37"/>
      <c r="I26" s="37"/>
      <c r="J26" s="37"/>
      <c r="K26" s="37"/>
      <c r="L26" s="37"/>
    </row>
    <row r="27" spans="1:12" ht="21" customHeight="1" x14ac:dyDescent="0.35">
      <c r="A27" s="86"/>
      <c r="B27" s="81"/>
      <c r="C27" s="60"/>
      <c r="D27" s="61"/>
      <c r="E27" s="61"/>
      <c r="F27" s="59">
        <f t="shared" si="0"/>
        <v>0</v>
      </c>
      <c r="G27" s="37"/>
      <c r="H27" s="37"/>
      <c r="I27" s="37"/>
      <c r="J27" s="37"/>
      <c r="K27" s="37"/>
      <c r="L27" s="37"/>
    </row>
    <row r="28" spans="1:12" ht="21" customHeight="1" x14ac:dyDescent="0.35">
      <c r="A28" s="86"/>
      <c r="B28" s="81"/>
      <c r="C28" s="60"/>
      <c r="D28" s="61"/>
      <c r="E28" s="61"/>
      <c r="F28" s="59">
        <f>SUM(C28:E28)</f>
        <v>0</v>
      </c>
      <c r="G28" s="37"/>
      <c r="H28" s="37"/>
      <c r="I28" s="37"/>
      <c r="J28" s="37"/>
      <c r="K28" s="37"/>
      <c r="L28" s="37"/>
    </row>
    <row r="29" spans="1:12" ht="21" customHeight="1" x14ac:dyDescent="0.35">
      <c r="A29" s="87"/>
      <c r="B29" s="81"/>
      <c r="C29" s="61"/>
      <c r="D29" s="61"/>
      <c r="E29" s="61"/>
      <c r="F29" s="59">
        <f t="shared" si="0"/>
        <v>0</v>
      </c>
      <c r="G29" s="37"/>
      <c r="H29" s="37"/>
      <c r="I29" s="37"/>
      <c r="J29" s="37"/>
      <c r="K29" s="37"/>
      <c r="L29" s="37"/>
    </row>
    <row r="30" spans="1:12" ht="24" thickBot="1" x14ac:dyDescent="0.4">
      <c r="A30" s="62"/>
      <c r="B30" s="91" t="s">
        <v>152</v>
      </c>
      <c r="C30" s="64">
        <f>SUM(C10:C29)</f>
        <v>0</v>
      </c>
      <c r="D30" s="64">
        <f>SUM(D10:D29)</f>
        <v>0</v>
      </c>
      <c r="E30" s="64">
        <f>SUM(E10:E29)</f>
        <v>0</v>
      </c>
      <c r="F30" s="65">
        <f>SUM(F10:F29)</f>
        <v>0</v>
      </c>
      <c r="G30" s="37"/>
      <c r="H30" s="37"/>
      <c r="I30" s="37"/>
      <c r="J30" s="37"/>
      <c r="K30" s="37"/>
      <c r="L30" s="37"/>
    </row>
    <row r="31" spans="1:12" ht="18" customHeight="1" thickTop="1" x14ac:dyDescent="0.35">
      <c r="A31" s="49"/>
      <c r="B31" s="50"/>
      <c r="C31" s="50"/>
      <c r="D31" s="50"/>
      <c r="E31" s="50"/>
      <c r="F31" s="66"/>
      <c r="G31" s="37"/>
      <c r="H31" s="37"/>
      <c r="I31" s="37"/>
      <c r="J31" s="37"/>
      <c r="K31" s="37"/>
      <c r="L31" s="37"/>
    </row>
    <row r="32" spans="1:12" ht="21" customHeight="1" thickBot="1" x14ac:dyDescent="0.4">
      <c r="A32" s="67"/>
      <c r="B32" s="68"/>
      <c r="C32" s="50"/>
      <c r="D32" s="50"/>
      <c r="E32" s="63" t="s">
        <v>11</v>
      </c>
      <c r="F32" s="69">
        <f>F30</f>
        <v>0</v>
      </c>
      <c r="G32" s="37"/>
      <c r="H32" s="37"/>
      <c r="I32" s="37"/>
      <c r="J32" s="37"/>
      <c r="K32" s="37"/>
      <c r="L32" s="37"/>
    </row>
    <row r="33" spans="1:12" ht="18" customHeight="1" thickTop="1" x14ac:dyDescent="0.35">
      <c r="A33" s="67"/>
      <c r="B33" s="68"/>
      <c r="C33" s="50"/>
      <c r="D33" s="50"/>
      <c r="E33" s="50"/>
      <c r="F33" s="71"/>
      <c r="G33" s="37"/>
      <c r="H33" s="37"/>
      <c r="I33" s="37"/>
      <c r="J33" s="37"/>
      <c r="K33" s="37"/>
      <c r="L33" s="37"/>
    </row>
    <row r="34" spans="1:12" ht="21" customHeight="1" thickBot="1" x14ac:dyDescent="0.4">
      <c r="A34" s="67"/>
      <c r="B34" s="68"/>
      <c r="C34" s="70"/>
      <c r="D34" s="70"/>
      <c r="E34" s="63" t="s">
        <v>22</v>
      </c>
      <c r="F34" s="72">
        <f>+'Cash Count'!C14</f>
        <v>0</v>
      </c>
      <c r="G34" s="103" t="s">
        <v>149</v>
      </c>
      <c r="H34" s="113"/>
      <c r="I34" s="113"/>
      <c r="J34" s="37"/>
      <c r="K34" s="37"/>
      <c r="L34" s="37"/>
    </row>
    <row r="35" spans="1:12" ht="18" customHeight="1" thickTop="1" x14ac:dyDescent="0.35">
      <c r="A35" s="67"/>
      <c r="B35" s="68"/>
      <c r="C35" s="50"/>
      <c r="D35" s="63"/>
      <c r="E35" s="63"/>
      <c r="F35" s="73"/>
      <c r="G35" s="103"/>
      <c r="H35" s="113"/>
      <c r="I35" s="113"/>
      <c r="J35" s="37"/>
      <c r="K35" s="37"/>
      <c r="L35" s="37"/>
    </row>
    <row r="36" spans="1:12" ht="21" customHeight="1" thickBot="1" x14ac:dyDescent="0.4">
      <c r="A36" s="67"/>
      <c r="B36" s="68"/>
      <c r="C36" s="70"/>
      <c r="D36" s="70"/>
      <c r="E36" s="63" t="s">
        <v>12</v>
      </c>
      <c r="F36" s="72">
        <f>F34+F32</f>
        <v>0</v>
      </c>
      <c r="G36" s="102" t="s">
        <v>150</v>
      </c>
      <c r="H36" s="103"/>
      <c r="I36" s="103"/>
      <c r="J36" s="37"/>
      <c r="K36" s="37"/>
      <c r="L36" s="37"/>
    </row>
    <row r="37" spans="1:12" ht="18" customHeight="1" thickTop="1" thickBot="1" x14ac:dyDescent="0.4">
      <c r="A37" s="67"/>
      <c r="B37" s="68"/>
      <c r="C37" s="50"/>
      <c r="D37" s="63"/>
      <c r="E37" s="63"/>
      <c r="F37" s="73"/>
      <c r="G37" s="102"/>
      <c r="H37" s="103"/>
      <c r="I37" s="103"/>
      <c r="J37" s="37"/>
      <c r="K37" s="37"/>
      <c r="L37" s="37"/>
    </row>
    <row r="38" spans="1:12" ht="21" customHeight="1" thickBot="1" x14ac:dyDescent="0.35">
      <c r="A38" s="92"/>
      <c r="B38" s="104" t="s">
        <v>157</v>
      </c>
      <c r="C38" s="105"/>
      <c r="D38" s="105"/>
      <c r="E38" s="105"/>
      <c r="F38" s="106"/>
      <c r="G38" s="102"/>
      <c r="H38" s="103"/>
      <c r="I38" s="103"/>
    </row>
    <row r="39" spans="1:12" ht="21" customHeight="1" x14ac:dyDescent="0.3">
      <c r="A39" s="92"/>
      <c r="B39" s="96" t="s">
        <v>5</v>
      </c>
      <c r="C39" s="94" t="s">
        <v>78</v>
      </c>
      <c r="D39" s="94" t="s">
        <v>6</v>
      </c>
      <c r="E39" s="94" t="s">
        <v>7</v>
      </c>
      <c r="F39" s="95" t="s">
        <v>8</v>
      </c>
    </row>
    <row r="40" spans="1:12" ht="21" customHeight="1" x14ac:dyDescent="0.3">
      <c r="A40" s="92"/>
      <c r="B40" s="97">
        <f t="array" ref="B40">IFERROR(INDEX(Account, MATCH(0, FREQUENCY(IF(EXACT(Account, TRANSPOSE($B$39:B39)), MATCH(ROW(Account), ROW(Account)), ""), MATCH(ROW(Account), ROW(Account))), 0)), "")</f>
        <v>0</v>
      </c>
      <c r="C40" s="98">
        <f t="shared" ref="C40:C49" si="2">SUMIF(Account,B40,Pre_Tax)</f>
        <v>0</v>
      </c>
      <c r="D40" s="98">
        <f t="shared" ref="D40:D49" si="3">SUMIF(Account,B40,PST)</f>
        <v>0</v>
      </c>
      <c r="E40" s="98">
        <f t="shared" ref="E40:E49" si="4">SUMIF(Account,B40,GST)</f>
        <v>0</v>
      </c>
      <c r="F40" s="99">
        <f t="shared" ref="F40:F49" si="5">SUMIF(Account,B40,Total)</f>
        <v>0</v>
      </c>
    </row>
    <row r="41" spans="1:12" ht="21" customHeight="1" x14ac:dyDescent="0.3">
      <c r="A41" s="92"/>
      <c r="B41" s="97">
        <f t="array" ref="B41">IFERROR(INDEX(Account, MATCH(0, FREQUENCY(IF(EXACT(Account, TRANSPOSE($B$39:B40)), MATCH(ROW(Account), ROW(Account)), ""), MATCH(ROW(Account), ROW(Account))), 0)), "")</f>
        <v>0</v>
      </c>
      <c r="C41" s="98">
        <f t="shared" si="2"/>
        <v>0</v>
      </c>
      <c r="D41" s="98">
        <f t="shared" si="3"/>
        <v>0</v>
      </c>
      <c r="E41" s="98">
        <f t="shared" si="4"/>
        <v>0</v>
      </c>
      <c r="F41" s="99">
        <f t="shared" si="5"/>
        <v>0</v>
      </c>
    </row>
    <row r="42" spans="1:12" ht="21" customHeight="1" x14ac:dyDescent="0.3">
      <c r="A42" s="92"/>
      <c r="B42" s="97">
        <f t="array" ref="B42">IFERROR(INDEX(Account, MATCH(0, FREQUENCY(IF(EXACT(Account, TRANSPOSE($B$39:B41)), MATCH(ROW(Account), ROW(Account)), ""), MATCH(ROW(Account), ROW(Account))), 0)), "")</f>
        <v>0</v>
      </c>
      <c r="C42" s="98">
        <f t="shared" si="2"/>
        <v>0</v>
      </c>
      <c r="D42" s="98">
        <f t="shared" si="3"/>
        <v>0</v>
      </c>
      <c r="E42" s="98">
        <f t="shared" si="4"/>
        <v>0</v>
      </c>
      <c r="F42" s="99">
        <f t="shared" si="5"/>
        <v>0</v>
      </c>
    </row>
    <row r="43" spans="1:12" ht="21" customHeight="1" x14ac:dyDescent="0.3">
      <c r="A43" s="92"/>
      <c r="B43" s="97">
        <f t="array" ref="B43">IFERROR(INDEX(Account, MATCH(0, FREQUENCY(IF(EXACT(Account, TRANSPOSE($B$39:B42)), MATCH(ROW(Account), ROW(Account)), ""), MATCH(ROW(Account), ROW(Account))), 0)), "")</f>
        <v>0</v>
      </c>
      <c r="C43" s="98">
        <f t="shared" si="2"/>
        <v>0</v>
      </c>
      <c r="D43" s="98">
        <f t="shared" si="3"/>
        <v>0</v>
      </c>
      <c r="E43" s="98">
        <f t="shared" si="4"/>
        <v>0</v>
      </c>
      <c r="F43" s="99">
        <f t="shared" si="5"/>
        <v>0</v>
      </c>
    </row>
    <row r="44" spans="1:12" ht="21" customHeight="1" x14ac:dyDescent="0.3">
      <c r="A44" s="92"/>
      <c r="B44" s="97">
        <f t="array" ref="B44">IFERROR(INDEX(Account, MATCH(0, FREQUENCY(IF(EXACT(Account, TRANSPOSE($B$39:B43)), MATCH(ROW(Account), ROW(Account)), ""), MATCH(ROW(Account), ROW(Account))), 0)), "")</f>
        <v>0</v>
      </c>
      <c r="C44" s="98">
        <f t="shared" si="2"/>
        <v>0</v>
      </c>
      <c r="D44" s="98">
        <f t="shared" si="3"/>
        <v>0</v>
      </c>
      <c r="E44" s="98">
        <f t="shared" si="4"/>
        <v>0</v>
      </c>
      <c r="F44" s="99">
        <f t="shared" si="5"/>
        <v>0</v>
      </c>
    </row>
    <row r="45" spans="1:12" ht="21" customHeight="1" x14ac:dyDescent="0.3">
      <c r="A45" s="92"/>
      <c r="B45" s="97">
        <f t="array" ref="B45">IFERROR(INDEX(Account, MATCH(0, FREQUENCY(IF(EXACT(Account, TRANSPOSE($B$39:B44)), MATCH(ROW(Account), ROW(Account)), ""), MATCH(ROW(Account), ROW(Account))), 0)), "")</f>
        <v>0</v>
      </c>
      <c r="C45" s="98">
        <f t="shared" si="2"/>
        <v>0</v>
      </c>
      <c r="D45" s="98">
        <f t="shared" si="3"/>
        <v>0</v>
      </c>
      <c r="E45" s="98">
        <f t="shared" si="4"/>
        <v>0</v>
      </c>
      <c r="F45" s="99">
        <f t="shared" si="5"/>
        <v>0</v>
      </c>
    </row>
    <row r="46" spans="1:12" ht="21" customHeight="1" x14ac:dyDescent="0.3">
      <c r="A46" s="92"/>
      <c r="B46" s="97">
        <f t="array" ref="B46">IFERROR(INDEX(Account, MATCH(0, FREQUENCY(IF(EXACT(Account, TRANSPOSE($B$39:B45)), MATCH(ROW(Account), ROW(Account)), ""), MATCH(ROW(Account), ROW(Account))), 0)), "")</f>
        <v>0</v>
      </c>
      <c r="C46" s="98">
        <f t="shared" si="2"/>
        <v>0</v>
      </c>
      <c r="D46" s="98">
        <f t="shared" si="3"/>
        <v>0</v>
      </c>
      <c r="E46" s="98">
        <f t="shared" si="4"/>
        <v>0</v>
      </c>
      <c r="F46" s="99">
        <f t="shared" si="5"/>
        <v>0</v>
      </c>
    </row>
    <row r="47" spans="1:12" ht="21" customHeight="1" x14ac:dyDescent="0.3">
      <c r="A47" s="92"/>
      <c r="B47" s="97">
        <f t="array" ref="B47">IFERROR(INDEX(Account, MATCH(0, FREQUENCY(IF(EXACT(Account, TRANSPOSE($B$39:B46)), MATCH(ROW(Account), ROW(Account)), ""), MATCH(ROW(Account), ROW(Account))), 0)), "")</f>
        <v>0</v>
      </c>
      <c r="C47" s="98">
        <f t="shared" si="2"/>
        <v>0</v>
      </c>
      <c r="D47" s="98">
        <f t="shared" si="3"/>
        <v>0</v>
      </c>
      <c r="E47" s="98">
        <f t="shared" si="4"/>
        <v>0</v>
      </c>
      <c r="F47" s="99">
        <f t="shared" si="5"/>
        <v>0</v>
      </c>
    </row>
    <row r="48" spans="1:12" ht="21" customHeight="1" x14ac:dyDescent="0.3">
      <c r="A48" s="92"/>
      <c r="B48" s="97">
        <f t="array" ref="B48">IFERROR(INDEX(Account, MATCH(0, FREQUENCY(IF(EXACT(Account, TRANSPOSE($B$39:B47)), MATCH(ROW(Account), ROW(Account)), ""), MATCH(ROW(Account), ROW(Account))), 0)), "")</f>
        <v>0</v>
      </c>
      <c r="C48" s="98">
        <f t="shared" si="2"/>
        <v>0</v>
      </c>
      <c r="D48" s="98">
        <f t="shared" si="3"/>
        <v>0</v>
      </c>
      <c r="E48" s="98">
        <f t="shared" si="4"/>
        <v>0</v>
      </c>
      <c r="F48" s="99">
        <f t="shared" si="5"/>
        <v>0</v>
      </c>
    </row>
    <row r="49" spans="1:12" ht="21" customHeight="1" x14ac:dyDescent="0.3">
      <c r="A49" s="92"/>
      <c r="B49" s="97">
        <f t="array" ref="B49">IFERROR(INDEX(Account, MATCH(0, FREQUENCY(IF(EXACT(Account, TRANSPOSE($B$39:B48)), MATCH(ROW(Account), ROW(Account)), ""), MATCH(ROW(Account), ROW(Account))), 0)), "")</f>
        <v>0</v>
      </c>
      <c r="C49" s="98">
        <f t="shared" si="2"/>
        <v>0</v>
      </c>
      <c r="D49" s="98">
        <f t="shared" si="3"/>
        <v>0</v>
      </c>
      <c r="E49" s="98">
        <f t="shared" si="4"/>
        <v>0</v>
      </c>
      <c r="F49" s="99">
        <f t="shared" si="5"/>
        <v>0</v>
      </c>
    </row>
    <row r="50" spans="1:12" ht="21" customHeight="1" thickBot="1" x14ac:dyDescent="0.35">
      <c r="A50" s="92"/>
      <c r="B50" s="91" t="s">
        <v>152</v>
      </c>
      <c r="C50" s="100">
        <f>SUM(C40:C49)</f>
        <v>0</v>
      </c>
      <c r="D50" s="100">
        <f>SUM(D40:D49)</f>
        <v>0</v>
      </c>
      <c r="E50" s="100">
        <f>SUM(E40:E49)</f>
        <v>0</v>
      </c>
      <c r="F50" s="101">
        <f>SUM(F40:F49)</f>
        <v>0</v>
      </c>
    </row>
    <row r="51" spans="1:12" ht="21" customHeight="1" thickTop="1" x14ac:dyDescent="0.3">
      <c r="A51" s="92"/>
      <c r="B51" s="38"/>
      <c r="C51" s="38"/>
      <c r="D51" s="38"/>
      <c r="E51" s="38"/>
      <c r="F51" s="93"/>
    </row>
    <row r="52" spans="1:12" ht="21" customHeight="1" x14ac:dyDescent="0.3">
      <c r="A52" s="92"/>
      <c r="B52" s="38"/>
      <c r="C52" s="38"/>
      <c r="D52" s="38"/>
      <c r="E52" s="38"/>
      <c r="F52" s="93"/>
    </row>
    <row r="53" spans="1:12" ht="21.75" customHeight="1" thickBot="1" x14ac:dyDescent="0.4">
      <c r="A53" s="51"/>
      <c r="B53" s="52"/>
      <c r="C53" s="74"/>
      <c r="D53" s="75"/>
      <c r="E53" s="119"/>
      <c r="F53" s="120"/>
      <c r="G53" s="37"/>
      <c r="H53" s="37"/>
      <c r="I53" s="37"/>
      <c r="J53" s="37"/>
      <c r="K53" s="37"/>
      <c r="L53" s="37"/>
    </row>
    <row r="54" spans="1:12" ht="21" customHeight="1" x14ac:dyDescent="0.35">
      <c r="A54" s="76" t="s">
        <v>9</v>
      </c>
      <c r="B54" s="77" t="s">
        <v>153</v>
      </c>
      <c r="C54" s="78"/>
      <c r="D54" s="50"/>
      <c r="E54" s="121" t="s">
        <v>10</v>
      </c>
      <c r="F54" s="122"/>
      <c r="G54" s="37"/>
      <c r="H54" s="37"/>
      <c r="I54" s="37"/>
      <c r="J54" s="37"/>
      <c r="K54" s="37"/>
      <c r="L54" s="37"/>
    </row>
    <row r="55" spans="1:12" ht="21" customHeight="1" thickBot="1" x14ac:dyDescent="0.35">
      <c r="A55" s="79"/>
      <c r="B55" s="74"/>
      <c r="C55" s="74"/>
      <c r="D55" s="74"/>
      <c r="E55" s="74"/>
      <c r="F55" s="80"/>
    </row>
  </sheetData>
  <mergeCells count="11">
    <mergeCell ref="A1:F1"/>
    <mergeCell ref="C4:F4"/>
    <mergeCell ref="C3:F3"/>
    <mergeCell ref="E53:F53"/>
    <mergeCell ref="E54:F54"/>
    <mergeCell ref="G36:I38"/>
    <mergeCell ref="B38:F38"/>
    <mergeCell ref="C5:F5"/>
    <mergeCell ref="C6:F6"/>
    <mergeCell ref="C7:F7"/>
    <mergeCell ref="G34:I35"/>
  </mergeCells>
  <dataValidations count="2">
    <dataValidation type="list" showErrorMessage="1" promptTitle="Alert!" prompt="Choose from the drop down list" sqref="C3">
      <formula1>VendorID</formula1>
    </dataValidation>
    <dataValidation allowBlank="1" showErrorMessage="1" promptTitle="round to the nearest nickel" prompt="Please ensure figure is rounded to nearest nickel." sqref="F10:F29"/>
  </dataValidations>
  <printOptions horizontalCentered="1" verticalCentered="1"/>
  <pageMargins left="0.25" right="0.25" top="0.54843750000000002" bottom="0.51458333333333295" header="0.3" footer="0.3"/>
  <pageSetup scale="65" orientation="portrait" r:id="rId1"/>
  <headerFooter scaleWithDoc="0" alignWithMargins="0">
    <oddFooter xml:space="preserve">&amp;LPetty Cash Reimbursement Form&amp;CORG.1311.PL.001.FORM.03     &amp;ROctober 25, 2017         </oddFooter>
  </headerFooter>
  <colBreaks count="1" manualBreakCount="1">
    <brk id="6" max="1048575" man="1"/>
  </colBreaks>
  <ignoredErrors>
    <ignoredError sqref="F32 F34 F3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workbookViewId="0"/>
  </sheetViews>
  <sheetFormatPr defaultColWidth="8.85546875" defaultRowHeight="21" x14ac:dyDescent="0.35"/>
  <cols>
    <col min="1" max="1" width="12.28515625" style="1" customWidth="1"/>
    <col min="2" max="16384" width="8.85546875" style="1"/>
  </cols>
  <sheetData>
    <row r="1" spans="1:23" ht="21.75" thickBot="1" x14ac:dyDescent="0.4"/>
    <row r="2" spans="1:23" x14ac:dyDescent="0.35">
      <c r="A2" s="2" t="s">
        <v>13</v>
      </c>
      <c r="B2" s="3" t="s">
        <v>160</v>
      </c>
      <c r="C2" s="4"/>
      <c r="D2" s="4"/>
      <c r="E2" s="4"/>
      <c r="F2" s="4"/>
      <c r="G2" s="4"/>
      <c r="H2" s="4"/>
      <c r="I2" s="4"/>
      <c r="J2" s="4"/>
      <c r="K2" s="4"/>
      <c r="L2" s="4"/>
      <c r="M2" s="4"/>
      <c r="N2" s="4"/>
      <c r="O2" s="4"/>
      <c r="P2" s="4"/>
      <c r="Q2" s="4"/>
      <c r="R2" s="4"/>
      <c r="S2" s="4"/>
      <c r="T2" s="4"/>
      <c r="U2" s="4"/>
      <c r="V2" s="4"/>
      <c r="W2" s="5"/>
    </row>
    <row r="3" spans="1:23" x14ac:dyDescent="0.35">
      <c r="A3" s="6" t="s">
        <v>14</v>
      </c>
      <c r="B3" s="7" t="s">
        <v>21</v>
      </c>
      <c r="C3" s="8"/>
      <c r="D3" s="8"/>
      <c r="E3" s="8"/>
      <c r="F3" s="8"/>
      <c r="G3" s="8"/>
      <c r="H3" s="8"/>
      <c r="I3" s="8"/>
      <c r="J3" s="8"/>
      <c r="K3" s="8"/>
      <c r="L3" s="8"/>
      <c r="M3" s="8"/>
      <c r="N3" s="8"/>
      <c r="O3" s="8"/>
      <c r="P3" s="8"/>
      <c r="Q3" s="8"/>
      <c r="R3" s="8"/>
      <c r="S3" s="8"/>
      <c r="T3" s="8"/>
      <c r="U3" s="8"/>
      <c r="V3" s="8"/>
      <c r="W3" s="9"/>
    </row>
    <row r="4" spans="1:23" x14ac:dyDescent="0.35">
      <c r="A4" s="6" t="s">
        <v>15</v>
      </c>
      <c r="B4" s="7" t="s">
        <v>79</v>
      </c>
      <c r="C4" s="8"/>
      <c r="D4" s="8"/>
      <c r="E4" s="8"/>
      <c r="F4" s="8"/>
      <c r="G4" s="8"/>
      <c r="H4" s="8"/>
      <c r="I4" s="8"/>
      <c r="J4" s="8"/>
      <c r="K4" s="8"/>
      <c r="L4" s="8"/>
      <c r="M4" s="8"/>
      <c r="N4" s="8"/>
      <c r="O4" s="8"/>
      <c r="P4" s="8"/>
      <c r="Q4" s="8"/>
      <c r="R4" s="8"/>
      <c r="S4" s="8"/>
      <c r="T4" s="8"/>
      <c r="U4" s="8"/>
      <c r="V4" s="8"/>
      <c r="W4" s="9"/>
    </row>
    <row r="5" spans="1:23" x14ac:dyDescent="0.35">
      <c r="A5" s="6" t="s">
        <v>16</v>
      </c>
      <c r="B5" s="7" t="s">
        <v>80</v>
      </c>
      <c r="C5" s="8"/>
      <c r="D5" s="8"/>
      <c r="E5" s="8"/>
      <c r="F5" s="8"/>
      <c r="G5" s="8"/>
      <c r="H5" s="8"/>
      <c r="I5" s="8"/>
      <c r="J5" s="8"/>
      <c r="K5" s="8"/>
      <c r="L5" s="8"/>
      <c r="M5" s="8"/>
      <c r="N5" s="8"/>
      <c r="O5" s="8"/>
      <c r="P5" s="8"/>
      <c r="Q5" s="8"/>
      <c r="R5" s="8"/>
      <c r="S5" s="8"/>
      <c r="T5" s="8"/>
      <c r="U5" s="8"/>
      <c r="V5" s="8"/>
      <c r="W5" s="9"/>
    </row>
    <row r="6" spans="1:23" x14ac:dyDescent="0.35">
      <c r="A6" s="6" t="s">
        <v>17</v>
      </c>
      <c r="B6" s="7" t="s">
        <v>83</v>
      </c>
      <c r="C6" s="8"/>
      <c r="D6" s="8"/>
      <c r="E6" s="8"/>
      <c r="F6" s="8"/>
      <c r="G6" s="8"/>
      <c r="H6" s="8"/>
      <c r="I6" s="8"/>
      <c r="J6" s="8"/>
      <c r="K6" s="8"/>
      <c r="L6" s="8"/>
      <c r="M6" s="8"/>
      <c r="N6" s="8"/>
      <c r="O6" s="8"/>
      <c r="P6" s="8"/>
      <c r="Q6" s="8"/>
      <c r="R6" s="8"/>
      <c r="S6" s="8"/>
      <c r="T6" s="8"/>
      <c r="U6" s="8"/>
      <c r="V6" s="8"/>
      <c r="W6" s="9"/>
    </row>
    <row r="7" spans="1:23" x14ac:dyDescent="0.35">
      <c r="A7" s="6" t="s">
        <v>18</v>
      </c>
      <c r="B7" s="7" t="s">
        <v>20</v>
      </c>
      <c r="C7" s="8"/>
      <c r="D7" s="8"/>
      <c r="E7" s="8"/>
      <c r="F7" s="8"/>
      <c r="G7" s="8"/>
      <c r="H7" s="8"/>
      <c r="I7" s="8"/>
      <c r="J7" s="8"/>
      <c r="K7" s="8"/>
      <c r="L7" s="8"/>
      <c r="M7" s="8"/>
      <c r="N7" s="8"/>
      <c r="O7" s="8"/>
      <c r="P7" s="8"/>
      <c r="Q7" s="8"/>
      <c r="R7" s="8"/>
      <c r="S7" s="8"/>
      <c r="T7" s="8"/>
      <c r="U7" s="8"/>
      <c r="V7" s="8"/>
      <c r="W7" s="9"/>
    </row>
    <row r="8" spans="1:23" ht="21.75" thickBot="1" x14ac:dyDescent="0.4">
      <c r="A8" s="10" t="s">
        <v>19</v>
      </c>
      <c r="B8" s="11" t="s">
        <v>81</v>
      </c>
      <c r="C8" s="12"/>
      <c r="D8" s="12"/>
      <c r="E8" s="12"/>
      <c r="F8" s="12"/>
      <c r="G8" s="12"/>
      <c r="H8" s="12"/>
      <c r="I8" s="12"/>
      <c r="J8" s="12"/>
      <c r="K8" s="12"/>
      <c r="L8" s="12"/>
      <c r="M8" s="12"/>
      <c r="N8" s="12"/>
      <c r="O8" s="12"/>
      <c r="P8" s="12"/>
      <c r="Q8" s="12"/>
      <c r="R8" s="12"/>
      <c r="S8" s="12"/>
      <c r="T8" s="12"/>
      <c r="U8" s="12"/>
      <c r="V8" s="12"/>
      <c r="W8" s="13"/>
    </row>
  </sheetData>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workbookViewId="0">
      <selection activeCell="C2" sqref="C2"/>
    </sheetView>
  </sheetViews>
  <sheetFormatPr defaultColWidth="8.85546875" defaultRowHeight="18" x14ac:dyDescent="0.25"/>
  <cols>
    <col min="1" max="1" width="26.42578125" style="15" bestFit="1" customWidth="1"/>
    <col min="2" max="2" width="68.5703125" style="15" customWidth="1"/>
    <col min="3" max="3" width="53.42578125" style="15" bestFit="1" customWidth="1"/>
    <col min="4" max="4" width="8.85546875" style="15" customWidth="1"/>
    <col min="5" max="16384" width="8.85546875" style="15"/>
  </cols>
  <sheetData>
    <row r="1" spans="1:5" ht="24" customHeight="1" x14ac:dyDescent="0.25">
      <c r="A1" s="21" t="s">
        <v>76</v>
      </c>
      <c r="B1" s="22" t="s">
        <v>75</v>
      </c>
      <c r="C1" s="23" t="s">
        <v>158</v>
      </c>
    </row>
    <row r="2" spans="1:5" ht="18" customHeight="1" x14ac:dyDescent="0.25">
      <c r="A2" s="16" t="s">
        <v>87</v>
      </c>
      <c r="B2" s="17" t="s">
        <v>88</v>
      </c>
      <c r="C2" s="18" t="s">
        <v>89</v>
      </c>
    </row>
    <row r="3" spans="1:5" ht="18" customHeight="1" x14ac:dyDescent="0.25">
      <c r="A3" s="16" t="s">
        <v>90</v>
      </c>
      <c r="B3" s="17" t="s">
        <v>91</v>
      </c>
      <c r="C3" s="18" t="s">
        <v>92</v>
      </c>
    </row>
    <row r="4" spans="1:5" ht="18" customHeight="1" x14ac:dyDescent="0.25">
      <c r="A4" s="16" t="s">
        <v>93</v>
      </c>
      <c r="B4" s="17" t="s">
        <v>98</v>
      </c>
      <c r="C4" s="18" t="s">
        <v>94</v>
      </c>
    </row>
    <row r="5" spans="1:5" ht="18" customHeight="1" x14ac:dyDescent="0.25">
      <c r="A5" s="16" t="s">
        <v>95</v>
      </c>
      <c r="B5" s="17" t="s">
        <v>96</v>
      </c>
      <c r="C5" s="18" t="s">
        <v>97</v>
      </c>
    </row>
    <row r="6" spans="1:5" ht="18" customHeight="1" x14ac:dyDescent="0.25">
      <c r="A6" s="16" t="s">
        <v>154</v>
      </c>
      <c r="B6" s="17" t="s">
        <v>155</v>
      </c>
      <c r="C6" s="18" t="s">
        <v>156</v>
      </c>
    </row>
    <row r="7" spans="1:5" ht="18" customHeight="1" x14ac:dyDescent="0.25">
      <c r="A7" s="16" t="s">
        <v>99</v>
      </c>
      <c r="B7" s="17" t="s">
        <v>100</v>
      </c>
      <c r="C7" s="18" t="s">
        <v>101</v>
      </c>
    </row>
    <row r="8" spans="1:5" ht="18" customHeight="1" x14ac:dyDescent="0.25">
      <c r="A8" s="16" t="s">
        <v>102</v>
      </c>
      <c r="B8" s="17" t="s">
        <v>136</v>
      </c>
      <c r="C8" s="18" t="s">
        <v>103</v>
      </c>
    </row>
    <row r="9" spans="1:5" ht="18" customHeight="1" x14ac:dyDescent="0.25">
      <c r="A9" s="16" t="s">
        <v>104</v>
      </c>
      <c r="B9" s="17" t="s">
        <v>137</v>
      </c>
      <c r="C9" s="18" t="s">
        <v>103</v>
      </c>
    </row>
    <row r="10" spans="1:5" ht="18" customHeight="1" x14ac:dyDescent="0.25">
      <c r="A10" s="16" t="s">
        <v>105</v>
      </c>
      <c r="B10" s="17" t="s">
        <v>138</v>
      </c>
      <c r="C10" s="18" t="s">
        <v>103</v>
      </c>
    </row>
    <row r="11" spans="1:5" x14ac:dyDescent="0.25">
      <c r="A11" s="16" t="s">
        <v>26</v>
      </c>
      <c r="B11" s="17" t="s">
        <v>25</v>
      </c>
      <c r="C11" s="18" t="s">
        <v>27</v>
      </c>
      <c r="D11" s="14"/>
      <c r="E11" s="19"/>
    </row>
    <row r="12" spans="1:5" x14ac:dyDescent="0.25">
      <c r="A12" s="16" t="s">
        <v>29</v>
      </c>
      <c r="B12" s="17" t="s">
        <v>28</v>
      </c>
      <c r="C12" s="18" t="s">
        <v>120</v>
      </c>
      <c r="D12" s="14"/>
      <c r="E12" s="19"/>
    </row>
    <row r="13" spans="1:5" x14ac:dyDescent="0.25">
      <c r="A13" s="16" t="s">
        <v>31</v>
      </c>
      <c r="B13" s="17" t="s">
        <v>30</v>
      </c>
      <c r="C13" s="18" t="s">
        <v>121</v>
      </c>
      <c r="D13" s="14"/>
      <c r="E13" s="19"/>
    </row>
    <row r="14" spans="1:5" x14ac:dyDescent="0.25">
      <c r="A14" s="16" t="s">
        <v>33</v>
      </c>
      <c r="B14" s="17" t="s">
        <v>32</v>
      </c>
      <c r="C14" s="18" t="s">
        <v>34</v>
      </c>
      <c r="D14" s="14"/>
      <c r="E14" s="19"/>
    </row>
    <row r="15" spans="1:5" x14ac:dyDescent="0.25">
      <c r="A15" s="16" t="s">
        <v>36</v>
      </c>
      <c r="B15" s="17" t="s">
        <v>35</v>
      </c>
      <c r="C15" s="18" t="s">
        <v>125</v>
      </c>
      <c r="D15" s="14"/>
      <c r="E15" s="19"/>
    </row>
    <row r="16" spans="1:5" x14ac:dyDescent="0.25">
      <c r="A16" s="16" t="s">
        <v>38</v>
      </c>
      <c r="B16" s="17" t="s">
        <v>37</v>
      </c>
      <c r="C16" s="18" t="s">
        <v>106</v>
      </c>
      <c r="D16" s="14"/>
      <c r="E16" s="19"/>
    </row>
    <row r="17" spans="1:5" x14ac:dyDescent="0.25">
      <c r="A17" s="16" t="s">
        <v>107</v>
      </c>
      <c r="B17" s="17" t="s">
        <v>139</v>
      </c>
      <c r="C17" s="18" t="s">
        <v>108</v>
      </c>
      <c r="D17" s="14"/>
      <c r="E17" s="19"/>
    </row>
    <row r="18" spans="1:5" x14ac:dyDescent="0.25">
      <c r="A18" s="16" t="s">
        <v>40</v>
      </c>
      <c r="B18" s="17" t="s">
        <v>39</v>
      </c>
      <c r="C18" s="18" t="s">
        <v>41</v>
      </c>
      <c r="D18" s="14"/>
      <c r="E18" s="19"/>
    </row>
    <row r="19" spans="1:5" x14ac:dyDescent="0.25">
      <c r="A19" s="16" t="s">
        <v>42</v>
      </c>
      <c r="B19" s="42" t="s">
        <v>135</v>
      </c>
      <c r="C19" s="18" t="s">
        <v>43</v>
      </c>
      <c r="D19" s="14"/>
      <c r="E19" s="19"/>
    </row>
    <row r="20" spans="1:5" x14ac:dyDescent="0.25">
      <c r="A20" s="16" t="s">
        <v>44</v>
      </c>
      <c r="B20" s="42" t="s">
        <v>134</v>
      </c>
      <c r="C20" s="18" t="s">
        <v>43</v>
      </c>
      <c r="D20" s="14"/>
      <c r="E20" s="19"/>
    </row>
    <row r="21" spans="1:5" x14ac:dyDescent="0.25">
      <c r="A21" s="16" t="s">
        <v>45</v>
      </c>
      <c r="B21" s="17" t="s">
        <v>109</v>
      </c>
      <c r="C21" s="18" t="s">
        <v>110</v>
      </c>
      <c r="D21" s="20"/>
      <c r="E21" s="19"/>
    </row>
    <row r="22" spans="1:5" x14ac:dyDescent="0.25">
      <c r="A22" s="16" t="s">
        <v>47</v>
      </c>
      <c r="B22" s="17" t="s">
        <v>46</v>
      </c>
      <c r="C22" s="18" t="s">
        <v>48</v>
      </c>
      <c r="D22" s="14"/>
      <c r="E22" s="19"/>
    </row>
    <row r="23" spans="1:5" x14ac:dyDescent="0.25">
      <c r="A23" s="16" t="s">
        <v>50</v>
      </c>
      <c r="B23" s="17" t="s">
        <v>49</v>
      </c>
      <c r="C23" s="18" t="s">
        <v>51</v>
      </c>
      <c r="D23" s="14"/>
      <c r="E23" s="19"/>
    </row>
    <row r="24" spans="1:5" x14ac:dyDescent="0.25">
      <c r="A24" s="16" t="s">
        <v>53</v>
      </c>
      <c r="B24" s="17" t="s">
        <v>52</v>
      </c>
      <c r="C24" s="18" t="s">
        <v>54</v>
      </c>
      <c r="D24" s="14"/>
      <c r="E24" s="19"/>
    </row>
    <row r="25" spans="1:5" x14ac:dyDescent="0.25">
      <c r="A25" s="16" t="s">
        <v>55</v>
      </c>
      <c r="B25" s="42" t="s">
        <v>111</v>
      </c>
      <c r="C25" s="18" t="s">
        <v>54</v>
      </c>
      <c r="D25" s="14"/>
      <c r="E25" s="19"/>
    </row>
    <row r="26" spans="1:5" x14ac:dyDescent="0.25">
      <c r="A26" s="16" t="s">
        <v>57</v>
      </c>
      <c r="B26" s="17" t="s">
        <v>56</v>
      </c>
      <c r="C26" s="18" t="s">
        <v>58</v>
      </c>
      <c r="D26" s="14"/>
      <c r="E26" s="19"/>
    </row>
    <row r="27" spans="1:5" x14ac:dyDescent="0.25">
      <c r="A27" s="16" t="s">
        <v>59</v>
      </c>
      <c r="B27" s="42" t="s">
        <v>133</v>
      </c>
      <c r="C27" s="18" t="s">
        <v>60</v>
      </c>
      <c r="D27" s="14"/>
      <c r="E27" s="19"/>
    </row>
    <row r="28" spans="1:5" x14ac:dyDescent="0.25">
      <c r="A28" s="16" t="s">
        <v>62</v>
      </c>
      <c r="B28" s="17" t="s">
        <v>61</v>
      </c>
      <c r="C28" s="18" t="s">
        <v>63</v>
      </c>
      <c r="D28" s="14"/>
      <c r="E28" s="19"/>
    </row>
    <row r="29" spans="1:5" x14ac:dyDescent="0.25">
      <c r="A29" s="16" t="s">
        <v>84</v>
      </c>
      <c r="B29" s="17" t="s">
        <v>85</v>
      </c>
      <c r="C29" s="18" t="s">
        <v>86</v>
      </c>
      <c r="D29" s="14"/>
      <c r="E29" s="19"/>
    </row>
    <row r="30" spans="1:5" x14ac:dyDescent="0.25">
      <c r="A30" s="16" t="s">
        <v>65</v>
      </c>
      <c r="B30" s="42" t="s">
        <v>64</v>
      </c>
      <c r="C30" s="18" t="s">
        <v>148</v>
      </c>
      <c r="D30" s="14"/>
      <c r="E30" s="19"/>
    </row>
    <row r="31" spans="1:5" x14ac:dyDescent="0.25">
      <c r="A31" s="16" t="s">
        <v>112</v>
      </c>
      <c r="B31" s="42" t="s">
        <v>132</v>
      </c>
      <c r="C31" s="18" t="s">
        <v>113</v>
      </c>
      <c r="D31" s="14"/>
      <c r="E31" s="19"/>
    </row>
    <row r="32" spans="1:5" x14ac:dyDescent="0.25">
      <c r="A32" s="16" t="s">
        <v>114</v>
      </c>
      <c r="B32" s="17" t="s">
        <v>131</v>
      </c>
      <c r="C32" s="18" t="s">
        <v>115</v>
      </c>
      <c r="D32" s="14"/>
      <c r="E32" s="19"/>
    </row>
    <row r="33" spans="1:5" x14ac:dyDescent="0.25">
      <c r="A33" s="16" t="s">
        <v>66</v>
      </c>
      <c r="B33" s="42" t="s">
        <v>130</v>
      </c>
      <c r="C33" s="18" t="s">
        <v>128</v>
      </c>
      <c r="D33" s="14"/>
      <c r="E33" s="19"/>
    </row>
    <row r="34" spans="1:5" x14ac:dyDescent="0.25">
      <c r="A34" s="16" t="s">
        <v>122</v>
      </c>
      <c r="B34" s="17" t="s">
        <v>123</v>
      </c>
      <c r="C34" s="18" t="s">
        <v>129</v>
      </c>
      <c r="D34" s="14"/>
      <c r="E34" s="19"/>
    </row>
    <row r="35" spans="1:5" x14ac:dyDescent="0.25">
      <c r="A35" s="16" t="s">
        <v>124</v>
      </c>
      <c r="B35" s="17" t="s">
        <v>147</v>
      </c>
      <c r="C35" s="18" t="s">
        <v>115</v>
      </c>
      <c r="D35" s="14"/>
      <c r="E35" s="19"/>
    </row>
    <row r="36" spans="1:5" x14ac:dyDescent="0.25">
      <c r="A36" s="16" t="s">
        <v>126</v>
      </c>
      <c r="B36" s="17" t="s">
        <v>140</v>
      </c>
      <c r="C36" s="18" t="s">
        <v>127</v>
      </c>
      <c r="D36" s="14"/>
      <c r="E36" s="19"/>
    </row>
    <row r="37" spans="1:5" x14ac:dyDescent="0.25">
      <c r="A37" s="16" t="s">
        <v>67</v>
      </c>
      <c r="B37" s="42" t="s">
        <v>141</v>
      </c>
      <c r="C37" s="18" t="s">
        <v>68</v>
      </c>
      <c r="D37" s="14"/>
      <c r="E37" s="19"/>
    </row>
    <row r="38" spans="1:5" x14ac:dyDescent="0.25">
      <c r="A38" s="16" t="s">
        <v>69</v>
      </c>
      <c r="B38" s="42" t="s">
        <v>142</v>
      </c>
      <c r="C38" s="18" t="s">
        <v>115</v>
      </c>
      <c r="D38" s="14"/>
      <c r="E38" s="19"/>
    </row>
    <row r="39" spans="1:5" x14ac:dyDescent="0.25">
      <c r="A39" s="16" t="s">
        <v>118</v>
      </c>
      <c r="B39" s="42" t="s">
        <v>143</v>
      </c>
      <c r="C39" s="18" t="s">
        <v>119</v>
      </c>
      <c r="D39" s="14"/>
      <c r="E39" s="19"/>
    </row>
    <row r="40" spans="1:5" x14ac:dyDescent="0.25">
      <c r="A40" s="16" t="s">
        <v>116</v>
      </c>
      <c r="B40" s="42" t="s">
        <v>144</v>
      </c>
      <c r="C40" s="18" t="s">
        <v>117</v>
      </c>
      <c r="D40" s="14"/>
      <c r="E40" s="19"/>
    </row>
    <row r="41" spans="1:5" x14ac:dyDescent="0.25">
      <c r="A41" s="16" t="s">
        <v>70</v>
      </c>
      <c r="B41" s="42" t="s">
        <v>145</v>
      </c>
      <c r="C41" s="18" t="s">
        <v>71</v>
      </c>
      <c r="D41" s="14"/>
      <c r="E41" s="19"/>
    </row>
    <row r="42" spans="1:5" x14ac:dyDescent="0.25">
      <c r="A42" s="16" t="s">
        <v>73</v>
      </c>
      <c r="B42" s="42" t="s">
        <v>72</v>
      </c>
      <c r="C42" s="18" t="s">
        <v>115</v>
      </c>
      <c r="D42" s="14"/>
      <c r="E42" s="19"/>
    </row>
    <row r="43" spans="1:5" ht="18.75" thickBot="1" x14ac:dyDescent="0.3">
      <c r="A43" s="43" t="s">
        <v>74</v>
      </c>
      <c r="B43" s="44" t="s">
        <v>146</v>
      </c>
      <c r="C43" s="41" t="s">
        <v>115</v>
      </c>
      <c r="D43" s="14"/>
      <c r="E43" s="19"/>
    </row>
  </sheetData>
  <pageMargins left="0.7" right="0.7"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F32" sqref="F32"/>
    </sheetView>
  </sheetViews>
  <sheetFormatPr defaultRowHeight="15" x14ac:dyDescent="0.25"/>
  <cols>
    <col min="1" max="1" width="18.140625" bestFit="1" customWidth="1"/>
    <col min="3" max="3" width="13.28515625" customWidth="1"/>
  </cols>
  <sheetData>
    <row r="1" spans="1:3" ht="18.75" thickBot="1" x14ac:dyDescent="0.3">
      <c r="A1" s="123" t="s">
        <v>22</v>
      </c>
      <c r="B1" s="124"/>
      <c r="C1" s="125"/>
    </row>
    <row r="2" spans="1:3" ht="18" x14ac:dyDescent="0.25">
      <c r="A2" s="25" t="s">
        <v>24</v>
      </c>
      <c r="B2" s="26" t="s">
        <v>77</v>
      </c>
      <c r="C2" s="27" t="s">
        <v>23</v>
      </c>
    </row>
    <row r="3" spans="1:3" ht="18" x14ac:dyDescent="0.25">
      <c r="A3" s="36" t="s">
        <v>82</v>
      </c>
      <c r="B3" s="26"/>
      <c r="C3" s="35"/>
    </row>
    <row r="4" spans="1:3" ht="18" x14ac:dyDescent="0.25">
      <c r="A4" s="28">
        <v>100</v>
      </c>
      <c r="B4" s="29"/>
      <c r="C4" s="30">
        <f t="shared" ref="C4:C13" si="0">B4*A4</f>
        <v>0</v>
      </c>
    </row>
    <row r="5" spans="1:3" ht="18" x14ac:dyDescent="0.25">
      <c r="A5" s="28">
        <v>50</v>
      </c>
      <c r="B5" s="29"/>
      <c r="C5" s="30">
        <f t="shared" si="0"/>
        <v>0</v>
      </c>
    </row>
    <row r="6" spans="1:3" ht="18" x14ac:dyDescent="0.25">
      <c r="A6" s="28">
        <v>20</v>
      </c>
      <c r="B6" s="29"/>
      <c r="C6" s="30">
        <f t="shared" si="0"/>
        <v>0</v>
      </c>
    </row>
    <row r="7" spans="1:3" ht="18" x14ac:dyDescent="0.25">
      <c r="A7" s="28">
        <v>10</v>
      </c>
      <c r="B7" s="29"/>
      <c r="C7" s="30">
        <f t="shared" si="0"/>
        <v>0</v>
      </c>
    </row>
    <row r="8" spans="1:3" ht="18" x14ac:dyDescent="0.25">
      <c r="A8" s="28">
        <v>5</v>
      </c>
      <c r="B8" s="29"/>
      <c r="C8" s="30">
        <f t="shared" si="0"/>
        <v>0</v>
      </c>
    </row>
    <row r="9" spans="1:3" ht="18" x14ac:dyDescent="0.25">
      <c r="A9" s="28">
        <v>2</v>
      </c>
      <c r="B9" s="29"/>
      <c r="C9" s="30">
        <f t="shared" si="0"/>
        <v>0</v>
      </c>
    </row>
    <row r="10" spans="1:3" ht="18" x14ac:dyDescent="0.25">
      <c r="A10" s="28">
        <v>1</v>
      </c>
      <c r="B10" s="29"/>
      <c r="C10" s="30">
        <f t="shared" si="0"/>
        <v>0</v>
      </c>
    </row>
    <row r="11" spans="1:3" ht="18" x14ac:dyDescent="0.25">
      <c r="A11" s="28">
        <v>0.25</v>
      </c>
      <c r="B11" s="29"/>
      <c r="C11" s="30">
        <f t="shared" si="0"/>
        <v>0</v>
      </c>
    </row>
    <row r="12" spans="1:3" ht="18" x14ac:dyDescent="0.25">
      <c r="A12" s="39">
        <v>0.1</v>
      </c>
      <c r="B12" s="29"/>
      <c r="C12" s="30">
        <f t="shared" si="0"/>
        <v>0</v>
      </c>
    </row>
    <row r="13" spans="1:3" ht="18.75" thickBot="1" x14ac:dyDescent="0.3">
      <c r="A13" s="33">
        <v>0.05</v>
      </c>
      <c r="B13" s="40"/>
      <c r="C13" s="34">
        <f t="shared" si="0"/>
        <v>0</v>
      </c>
    </row>
    <row r="14" spans="1:3" ht="21" thickBot="1" x14ac:dyDescent="0.35">
      <c r="A14" s="38"/>
      <c r="B14" s="31" t="s">
        <v>8</v>
      </c>
      <c r="C14" s="32">
        <f>SUM(C3:C13)</f>
        <v>0</v>
      </c>
    </row>
  </sheetData>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Finance - Accounts Payable</Issuing_x0020_Authority>
    <Primary_x0020_Contact_x0020_Name xmlns="dec2473e-1590-48d0-8a4e-d5c8001c7598">
      <UserInfo>
        <DisplayName>Danielle Dupuis</DisplayName>
        <AccountId>3780</AccountId>
        <AccountType/>
      </UserInfo>
    </Primary_x0020_Contact_x0020_Name>
    <If_x0020_Team_x002c__x0020_specify xmlns="dec2473e-1590-48d0-8a4e-d5c8001c7598">Regional Manager - Corporate Financial Services</If_x0020_Team_x002c__x0020_specify>
    <Issue_x0020_Date xmlns="dec2473e-1590-48d0-8a4e-d5c8001c7598">2017-10-25T05:00:00+00:00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2017-10-25T05:00:00+00:00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2017</Year_x0020_at_x0020_a_x0020_Glance>
    <Review_x0020_Date xmlns="dec2473e-1590-48d0-8a4e-d5c8001c7598" xsi:nil="true"/>
    <Senior_x0020_Management_x0020_Executive_x0020_Sponsor xmlns="dec2473e-1590-48d0-8a4e-d5c8001c7598">VP Finance &amp; Planning - Ken Klassen</Senior_x0020_Management_x0020_Executive_x0020_Sponsor>
    <Type_x0020_of_x0020_Document xmlns="80a9c335-75bb-4f64-b77f-743fa91b59e2">Policy</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ORG.1311.PL.001.FORM.03 </Number>
    <Rational_x0020_for_x0020_policy_x002c__x0020_procedure_x0020_or_x0020_guideline_x0020_development_x002c__x0020_revision_x0020_or_x0020_removal_x0020_due_x0020_to_x0020_obselecence xmlns="dec2473e-1590-48d0-8a4e-d5c8001c7598">Supporting document to new policy "Petty Cash"</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204-424-6037</Contact_x0020_Number>
    <Policy_x0020_Status xmlns="dec2473e-1590-48d0-8a4e-d5c8001c7598">New</Policy_x0020_Status>
  </documentManagement>
</p:properties>
</file>

<file path=customXml/itemProps1.xml><?xml version="1.0" encoding="utf-8"?>
<ds:datastoreItem xmlns:ds="http://schemas.openxmlformats.org/officeDocument/2006/customXml" ds:itemID="{84D0A5F8-2DCA-4C2C-9989-9CE2FDC0FB02}"/>
</file>

<file path=customXml/itemProps2.xml><?xml version="1.0" encoding="utf-8"?>
<ds:datastoreItem xmlns:ds="http://schemas.openxmlformats.org/officeDocument/2006/customXml" ds:itemID="{AF817489-88E4-4090-8E4C-A4BB0CC716D1}"/>
</file>

<file path=customXml/itemProps3.xml><?xml version="1.0" encoding="utf-8"?>
<ds:datastoreItem xmlns:ds="http://schemas.openxmlformats.org/officeDocument/2006/customXml" ds:itemID="{402D0557-5947-48BF-8C1B-624ED6EA4003}"/>
</file>

<file path=customXml/itemProps4.xml><?xml version="1.0" encoding="utf-8"?>
<ds:datastoreItem xmlns:ds="http://schemas.openxmlformats.org/officeDocument/2006/customXml" ds:itemID="{8CF8E195-9035-4489-A689-36E709E6DC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Petty Cash Reimbursement</vt:lpstr>
      <vt:lpstr>Instructions</vt:lpstr>
      <vt:lpstr>Vendor IDs</vt:lpstr>
      <vt:lpstr>Cash Count</vt:lpstr>
      <vt:lpstr>Account</vt:lpstr>
      <vt:lpstr>GST</vt:lpstr>
      <vt:lpstr>Pre_Tax</vt:lpstr>
      <vt:lpstr>'Petty Cash Reimbursement'!Print_Area</vt:lpstr>
      <vt:lpstr>PST</vt:lpstr>
      <vt:lpstr>Total</vt:lpstr>
      <vt:lpstr>VendorID</vt:lpstr>
    </vt:vector>
  </TitlesOfParts>
  <Company>Southern Health Sate 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danielle.dupuis</cp:lastModifiedBy>
  <cp:lastPrinted>2017-10-26T16:23:25Z</cp:lastPrinted>
  <dcterms:created xsi:type="dcterms:W3CDTF">2016-10-11T19:27:34Z</dcterms:created>
  <dcterms:modified xsi:type="dcterms:W3CDTF">2017-10-26T16:23:34Z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