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1C5CB4F5-C3D2-4322-ABDB-D6A2F1A827F5}" xr6:coauthVersionLast="36" xr6:coauthVersionMax="36" xr10:uidLastSave="{00000000-0000-0000-0000-000000000000}"/>
  <bookViews>
    <workbookView xWindow="0" yWindow="0" windowWidth="20610" windowHeight="11640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L34" i="10" l="1"/>
  <c r="L35" i="10" s="1"/>
  <c r="L28" i="10"/>
  <c r="L29" i="10" s="1"/>
  <c r="L22" i="10"/>
  <c r="L23" i="10" s="1"/>
  <c r="L16" i="10"/>
  <c r="L17" i="10" s="1"/>
  <c r="N14" i="10" l="1"/>
  <c r="F22" i="7" s="1"/>
  <c r="I82" i="8"/>
  <c r="I75" i="8"/>
  <c r="I68" i="8"/>
  <c r="I61" i="8"/>
  <c r="I54" i="8"/>
  <c r="I47" i="8"/>
  <c r="I40" i="8"/>
  <c r="I33" i="8"/>
  <c r="I26" i="8"/>
  <c r="I19" i="8"/>
  <c r="E34" i="10" l="1"/>
  <c r="E35" i="10" s="1"/>
  <c r="E28" i="10"/>
  <c r="E29" i="10" s="1"/>
  <c r="E22" i="10"/>
  <c r="E23" i="10" s="1"/>
  <c r="E16" i="10"/>
  <c r="G14" i="10" l="1"/>
  <c r="E17" i="10"/>
  <c r="I34" i="6" l="1"/>
  <c r="I26" i="6"/>
  <c r="E82" i="8"/>
  <c r="E75" i="8"/>
  <c r="E68" i="8"/>
  <c r="E61" i="8"/>
  <c r="E54" i="8"/>
  <c r="E47" i="8"/>
  <c r="E40" i="8"/>
  <c r="E33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9"/>
  <c r="E29" i="9"/>
  <c r="E23" i="9"/>
  <c r="E17" i="9"/>
  <c r="E35" i="12"/>
  <c r="E29" i="12"/>
  <c r="E23" i="12"/>
  <c r="E17" i="12"/>
  <c r="I37" i="6"/>
  <c r="I33" i="6"/>
  <c r="I29" i="6"/>
  <c r="I21" i="6"/>
  <c r="E40" i="6"/>
  <c r="E41" i="6" s="1"/>
  <c r="I42" i="6" s="1"/>
  <c r="E32" i="6"/>
  <c r="I30" i="6" s="1"/>
  <c r="E24" i="6"/>
  <c r="E25" i="6" s="1"/>
  <c r="I13" i="6"/>
  <c r="E16" i="6"/>
  <c r="E17" i="6" s="1"/>
  <c r="I18" i="6" s="1"/>
  <c r="E16" i="1"/>
  <c r="E17" i="1" s="1"/>
  <c r="E33" i="6" l="1"/>
  <c r="I35" i="6"/>
  <c r="J69" i="1"/>
  <c r="J70" i="1" s="1"/>
  <c r="G14" i="11"/>
  <c r="F23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<sst xmlns="http://schemas.openxmlformats.org/spreadsheetml/2006/main" count="432" uniqueCount="132">
  <si>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</si>
  <si>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</si>
  <si>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</si>
  <si>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</si>
  <si>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</si>
  <si>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</si>
  <si>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</si>
  <si>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</si>
  <si>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</si>
  <si>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</si>
  <si>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</si>
  <si>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</si>
  <si>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</si>
  <si>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</si>
  <si>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</si>
  <si>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</si>
  <si>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</si>
  <si>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</si>
  <si>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</si>
  <si>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</si>
  <si>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</si>
  <si>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</si>
  <si>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</si>
  <si>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</si>
  <si>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</si>
  <si>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</si>
  <si>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</si>
  <si>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</si>
  <si>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</si>
  <si>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</si>
  <si>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</si>
  <si>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</si>
  <si>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</si>
  <si>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</si>
  <si>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</si>
  <si>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</si>
  <si>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</si>
  <si>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</si>
  <si>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</si>
  <si>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</si>
  <si>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</si>
  <si>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</si>
  <si>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</si>
  <si>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</si>
  <si>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</si>
  <si>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</si>
  <si>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</si>
  <si>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</si>
  <si>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</si>
  <si>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</si>
  <si>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</si>
  <si>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</si>
  <si>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</si>
  <si>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</si>
  <si>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</si>
  <si>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</si>
  <si>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</si>
  <si>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</si>
  <si>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</si>
  <si>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</si>
  <si>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</si>
  <si>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</si>
  <si>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</si>
  <si>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</si>
  <si>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</si>
  <si>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</si>
  <si>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</si>
  <si>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</si>
  <si>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</si>
  <si>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</si>
  <si>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</si>
  <si>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</si>
  <si>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</si>
  <si>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</si>
  <si>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</si>
  <si>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</si>
  <si>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</si>
  <si>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</si>
  <si>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</si>
  <si>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</si>
  <si>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</si>
  <si>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</si>
  <si>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</si>
  <si>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</si>
  <si>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</si>
  <si>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</si>
  <si>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</si>
  <si>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</si>
  <si>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</si>
  <si>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</si>
  <si>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</si>
  <si>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</si>
  <si>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</si>
  <si>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</si>
  <si>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</si>
  <si>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</si>
  <si>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</si>
  <si>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</si>
  <si>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</si>
  <si>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</si>
  <si>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</si>
  <si>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</si>
  <si>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</si>
  <si>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</si>
  <si>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</si>
  <si>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</si>
  <si>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</si>
  <si>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</si>
  <si>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</si>
  <si>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</si>
  <si>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</si>
  <si>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</si>
  <si>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</si>
  <si>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</si>
  <si>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</si>
  <si>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</si>
  <si>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</si>
  <si>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</si>
  <si>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</si>
  <si>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</si>
  <si>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</si>
  <si>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</si>
  <si>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</si>
  <si>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</si>
  <si>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</si>
  <si>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</si>
  <si>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</si>
  <si>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</si>
  <si>
    <t>Southern Health-Santé Sud</t>
  </si>
  <si>
    <t>The Cut Above</t>
  </si>
  <si>
    <t>Conscious Sedation Rn vs Doc</t>
  </si>
  <si>
    <t>Conscious sedation with a procedure is billed like general or block
 anesthetic.  The formula consists of a base fee (based on the complexity of the procedure) which is then multiplied by the number of 15 minute units that the procedure takes.  For example a colonoscopy that takes 30 minutes would net the physician a fee of $87.81 based on 2 units with a complexity level of 1.  8 scopes at 30 min each would net the physician 87.8 X 8 plus 24.64 X 8 (Anesth evaluation per case) and an additional $16.50 if the patient is over 70 years of age.  Average slate based on 8 scopes would be $899.60.  This total reflects the 5% rural.
Conscious sedation by an RN at the top of their pay scale would be $40.379 + 8.88 (benefits) X7.75 = $381.76
If we did 2 days of Colonoscopies at Carman Hospital and we used the OR  80% of the time, then there would be 76 occurences.  The majority of colonoscopies are elective at Carman Hospital.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</si>
</sst>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Patient Wait Days&quot;"/>
    <numFmt numFmtId="169" formatCode="&quot;$&quot;#,##0\ &quot;Reduced Operational Cost&quot;"/>
    <numFmt numFmtId="170" formatCode="#,##0\ &quot;Reduced Patient Bed Days&quot;"/>
    <numFmt numFmtId="171" formatCode="#,##0\ &quot;More Patients&quot;"/>
    <numFmt numFmtId="172" formatCode="&quot;$&quot;#,##0\ &quot;Redeployed Financial Resources&quot;"/>
    <numFmt numFmtId="173" formatCode="&quot;$&quot;#,##0.00"/>
    <numFmt numFmtId="174" formatCode="0.0\ &quot;Hours&quot;"/>
    <numFmt numFmtId="175" formatCode="0.0\ &quot;Days&quot;"/>
    <numFmt numFmtId="176" formatCode="#,##0.0\ &quot;Hrs&quot;"/>
    <numFmt numFmtId="177" formatCode="#,##0.0\ &quot;Mins&quot;"/>
    <numFmt numFmtId="178" formatCode="0\ &quot;Units&quot;"/>
    <numFmt numFmtId="179" formatCode="0\ &quot;Days&quot;"/>
    <numFmt numFmtId="180" formatCode="0\ &quot;Staff&quot;"/>
    <numFmt numFmtId="181" formatCode="0\ &quot;Occurrences&quot;"/>
    <numFmt numFmtId="182" formatCode="#,##0\ &quot;Days&quot;"/>
    <numFmt numFmtId="183" formatCode="#,##0\ &quot;Patients&quot;"/>
    <numFmt numFmtId="184" formatCode="#,##0\ &quot;Occurrences&quot;"/>
    <numFmt numFmtId="185" formatCode="#,##0\ &quot;Units&quot;"/>
    <numFmt numFmtId="186" formatCode="#,##0\ &quot;Sq Ft&quot;"/>
    <numFmt numFmtId="187" formatCode="#,##0.0\ &quot;Occurrences&quot;"/>
    <numFmt numFmtId="188" formatCode="#,##0.00\ &quot;Occurrences&quot;"/>
    <numFmt numFmtId="189" formatCode="#,##0.0\ &quot;Reduced Occurrences&quot;"/>
    <numFmt numFmtId="190" formatCode="#,##0\ &quot;incidents&quot;"/>
    <numFmt numFmtId="191" formatCode="#,##0.0\ &quot;Increased reports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1" applyNumberFormat="1" applyFont="1" applyFill="1" applyBorder="1" applyAlignment="1" applyProtection="1">
      <alignment horizontal="center"/>
    </xf>
    <xf numFmtId="171" fontId="12" fillId="3" borderId="6" xfId="2" applyNumberFormat="1" applyFont="1" applyFill="1" applyBorder="1" applyAlignment="1" applyProtection="1">
      <alignment horizontal="center"/>
    </xf>
    <xf numFmtId="172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3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173" fontId="12" fillId="3" borderId="1" xfId="2" applyNumberFormat="1" applyFont="1" applyFill="1" applyBorder="1" applyAlignment="1" applyProtection="1">
      <alignment horizontal="center" vertical="center"/>
    </xf>
    <xf numFmtId="173" fontId="16" fillId="8" borderId="1" xfId="2" applyNumberFormat="1" applyFont="1" applyFill="1" applyBorder="1" applyAlignment="1" applyProtection="1">
      <alignment horizontal="center" vertical="center"/>
      <protection locked="0"/>
    </xf>
    <xf numFmtId="173" fontId="16" fillId="8" borderId="1" xfId="2" applyNumberFormat="1" applyFont="1" applyFill="1" applyBorder="1" applyAlignment="1" applyProtection="1">
      <alignment horizontal="center"/>
      <protection locked="0"/>
    </xf>
    <xf numFmtId="173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3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4" fontId="17" fillId="9" borderId="1" xfId="0" applyNumberFormat="1" applyFont="1" applyFill="1" applyBorder="1" applyAlignment="1" applyProtection="1">
      <alignment horizontal="center"/>
    </xf>
    <xf numFmtId="175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77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3" borderId="1" xfId="0" applyNumberFormat="1" applyFont="1" applyFill="1" applyBorder="1" applyAlignment="1" applyProtection="1">
      <alignment horizontal="center" vertical="center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2" fillId="3" borderId="1" xfId="0" applyNumberFormat="1" applyFont="1" applyFill="1" applyBorder="1" applyAlignment="1" applyProtection="1">
      <alignment horizontal="center" vertical="center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2" fontId="16" fillId="8" borderId="1" xfId="0" applyNumberFormat="1" applyFont="1" applyFill="1" applyBorder="1" applyAlignment="1" applyProtection="1">
      <alignment horizontal="center"/>
      <protection locked="0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3" fontId="17" fillId="9" borderId="1" xfId="2" applyNumberFormat="1" applyFont="1" applyFill="1" applyBorder="1" applyAlignment="1" applyProtection="1">
      <alignment horizont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3" fontId="12" fillId="3" borderId="1" xfId="0" applyNumberFormat="1" applyFont="1" applyFill="1" applyBorder="1" applyAlignment="1" applyProtection="1">
      <alignment horizontal="center"/>
    </xf>
    <xf numFmtId="182" fontId="12" fillId="3" borderId="1" xfId="1" applyNumberFormat="1" applyFont="1" applyFill="1" applyBorder="1" applyAlignment="1" applyProtection="1">
      <alignment horizontal="center"/>
    </xf>
    <xf numFmtId="173" fontId="12" fillId="3" borderId="1" xfId="1" applyNumberFormat="1" applyFont="1" applyFill="1" applyBorder="1" applyAlignment="1" applyProtection="1">
      <alignment horizontal="center"/>
    </xf>
    <xf numFmtId="184" fontId="12" fillId="3" borderId="1" xfId="1" applyNumberFormat="1" applyFont="1" applyFill="1" applyBorder="1" applyAlignment="1" applyProtection="1">
      <alignment horizontal="center"/>
    </xf>
    <xf numFmtId="9" fontId="12" fillId="3" borderId="1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88" fontId="16" fillId="8" borderId="1" xfId="0" applyNumberFormat="1" applyFont="1" applyFill="1" applyBorder="1" applyAlignment="1" applyProtection="1">
      <alignment horizontal="center"/>
      <protection locked="0"/>
    </xf>
    <xf numFmtId="187" fontId="12" fillId="3" borderId="1" xfId="1" applyNumberFormat="1" applyFont="1" applyFill="1" applyBorder="1" applyAlignment="1" applyProtection="1">
      <alignment horizontal="center"/>
    </xf>
    <xf numFmtId="189" fontId="12" fillId="3" borderId="6" xfId="2" applyNumberFormat="1" applyFont="1" applyFill="1" applyBorder="1" applyAlignment="1" applyProtection="1">
      <alignment horizontal="center"/>
    </xf>
    <xf numFmtId="187" fontId="17" fillId="9" borderId="1" xfId="2" applyNumberFormat="1" applyFont="1" applyFill="1" applyBorder="1" applyAlignment="1" applyProtection="1">
      <alignment horizontal="center"/>
    </xf>
    <xf numFmtId="9" fontId="12" fillId="16" borderId="1" xfId="1" applyNumberFormat="1" applyFont="1" applyFill="1" applyBorder="1" applyAlignment="1" applyProtection="1">
      <alignment horizontal="center"/>
    </xf>
    <xf numFmtId="0" fontId="6" fillId="15" borderId="22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190" fontId="16" fillId="8" borderId="1" xfId="0" applyNumberFormat="1" applyFont="1" applyFill="1" applyBorder="1" applyAlignment="1" applyProtection="1">
      <alignment horizontal="center"/>
      <protection locked="0"/>
    </xf>
    <xf numFmtId="191" fontId="12" fillId="16" borderId="6" xfId="2" applyNumberFormat="1" applyFont="1" applyFill="1" applyBorder="1" applyAlignment="1" applyProtection="1">
      <alignment horizontal="center"/>
    </xf>
    <xf numFmtId="191" fontId="17" fillId="9" borderId="1" xfId="2" applyNumberFormat="1" applyFont="1" applyFill="1" applyBorder="1" applyAlignment="1" applyProtection="1">
      <alignment horizontal="center"/>
    </xf>
    <xf numFmtId="190" fontId="12" fillId="16" borderId="1" xfId="0" applyNumberFormat="1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 applyProtection="1">
      <alignment horizontal="right" vertical="center"/>
    </xf>
    <xf numFmtId="0" fontId="16" fillId="15" borderId="1" xfId="0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7"/>
  <sheetViews>
    <sheetView tabSelected="1" topLeftCell="E18" workbookViewId="0">
      <selection activeCell="H23" sqref="H23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1" t="s">
        <v>74</v>
      </c>
      <c r="D2" s="142"/>
      <c r="E2" s="142"/>
      <c r="F2" s="142"/>
    </row>
    <row r="4" spans="1:10" ht="15" customHeight="1" x14ac:dyDescent="0.25">
      <c r="C4" s="15" t="s">
        <v>12</v>
      </c>
      <c r="D4" s="151" t="s">
        <v>128</v>
      </c>
      <c r="E4" s="151"/>
      <c r="F4" s="151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51" t="s">
        <v>129</v>
      </c>
      <c r="E7" s="151"/>
      <c r="F7" s="151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5" t="s">
        <v>30</v>
      </c>
      <c r="D10" s="146"/>
      <c r="E10" s="146"/>
      <c r="F10" s="147"/>
      <c r="G10" s="23"/>
      <c r="H10" s="41" t="s">
        <v>59</v>
      </c>
    </row>
    <row r="12" spans="1:10" ht="18.75" x14ac:dyDescent="0.3">
      <c r="C12" s="144" t="s">
        <v>33</v>
      </c>
      <c r="D12" s="144"/>
      <c r="F12" s="103" t="str">
        <f>'Staff Time Saved'!J93</f>
        <v/>
      </c>
      <c r="G12" s="25"/>
      <c r="H12" s="40"/>
    </row>
    <row r="13" spans="1:10" ht="18.75" x14ac:dyDescent="0.3">
      <c r="C13" s="144" t="s">
        <v>72</v>
      </c>
      <c r="D13" s="144"/>
      <c r="F13" s="104" t="str">
        <f>'Patient Savings'!G14</f>
        <v/>
      </c>
      <c r="G13" s="26"/>
      <c r="H13" s="40"/>
    </row>
    <row r="14" spans="1:10" ht="18.75" x14ac:dyDescent="0.3">
      <c r="C14" s="144" t="s">
        <v>34</v>
      </c>
      <c r="D14" s="144"/>
      <c r="F14" s="104" t="str">
        <f>'Bed Days Saved'!K14</f>
        <v/>
      </c>
      <c r="G14" s="27"/>
      <c r="H14" s="40"/>
    </row>
    <row r="15" spans="1:10" ht="18.75" x14ac:dyDescent="0.3">
      <c r="A15" s="2"/>
      <c r="B15" s="3"/>
      <c r="C15" s="148" t="s">
        <v>99</v>
      </c>
      <c r="D15" s="149"/>
      <c r="F15" s="121" t="str">
        <f>'Bed Days Saved'!K20</f>
        <v/>
      </c>
      <c r="G15" s="64"/>
      <c r="H15" s="37"/>
    </row>
    <row r="16" spans="1:10" ht="18.75" x14ac:dyDescent="0.3">
      <c r="A16" s="2"/>
      <c r="C16" s="144" t="s">
        <v>25</v>
      </c>
      <c r="D16" s="144"/>
      <c r="F16" s="101" t="str">
        <f>'Supplies and 5S Savings'!K15</f>
        <v/>
      </c>
      <c r="G16" s="26"/>
      <c r="H16" s="40"/>
    </row>
    <row r="17" spans="1:8" ht="19.5" customHeight="1" x14ac:dyDescent="0.3">
      <c r="A17" s="2"/>
      <c r="C17" s="144" t="s">
        <v>32</v>
      </c>
      <c r="D17" s="144"/>
      <c r="F17" s="101" t="str">
        <f>'Supplies and 5S Savings'!K18</f>
        <v/>
      </c>
      <c r="G17" s="26"/>
      <c r="H17" s="40"/>
    </row>
    <row r="18" spans="1:8" ht="18.75" x14ac:dyDescent="0.3">
      <c r="A18" s="2"/>
      <c r="C18" s="144" t="s">
        <v>35</v>
      </c>
      <c r="D18" s="144"/>
      <c r="F18" s="101" t="str">
        <f>'Bed Days Saved'!K17</f>
        <v/>
      </c>
      <c r="G18" s="26"/>
      <c r="H18" s="40"/>
    </row>
    <row r="19" spans="1:8" ht="18.75" x14ac:dyDescent="0.3">
      <c r="A19" s="2"/>
      <c r="C19" s="148" t="s">
        <v>76</v>
      </c>
      <c r="D19" s="149"/>
      <c r="F19" s="101" t="str">
        <f>'Staff Time Saved'!L93</f>
        <v/>
      </c>
      <c r="G19" s="26"/>
      <c r="H19" s="37"/>
    </row>
    <row r="20" spans="1:8" ht="18.75" x14ac:dyDescent="0.3">
      <c r="A20" s="2"/>
      <c r="C20" s="144" t="s">
        <v>89</v>
      </c>
      <c r="D20" s="144"/>
      <c r="F20" s="104" t="str">
        <f>'Processing Days'!G14</f>
        <v/>
      </c>
      <c r="G20" s="26"/>
      <c r="H20" s="37"/>
    </row>
    <row r="21" spans="1:8" ht="18.75" x14ac:dyDescent="0.3">
      <c r="A21" s="2"/>
      <c r="C21" s="144" t="s">
        <v>119</v>
      </c>
      <c r="D21" s="144"/>
      <c r="F21" s="132" t="str">
        <f>Safety!G14</f>
        <v/>
      </c>
      <c r="G21" s="26"/>
      <c r="H21" s="37"/>
    </row>
    <row r="22" spans="1:8" ht="18.75" x14ac:dyDescent="0.3">
      <c r="A22" s="2"/>
      <c r="C22" s="148" t="s">
        <v>127</v>
      </c>
      <c r="D22" s="149"/>
      <c r="F22" s="138" t="str">
        <f>Safety!N14</f>
        <v/>
      </c>
      <c r="G22" s="26"/>
      <c r="H22" s="37"/>
    </row>
    <row r="23" spans="1:8" ht="219.75" customHeight="1" x14ac:dyDescent="0.3">
      <c r="A23" s="2"/>
      <c r="C23" s="144" t="s">
        <v>102</v>
      </c>
      <c r="D23" s="144"/>
      <c r="F23" s="101">
        <f>'Operational Cost Savings'!G14</f>
        <v>39355.840000000004</v>
      </c>
      <c r="G23" s="26"/>
      <c r="H23" s="140" t="s">
        <v>131</v>
      </c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5" t="s">
        <v>13</v>
      </c>
      <c r="D25" s="146"/>
      <c r="E25" s="146"/>
      <c r="F25" s="147"/>
      <c r="G25" s="23"/>
    </row>
    <row r="26" spans="1:8" x14ac:dyDescent="0.25">
      <c r="A26" s="2"/>
    </row>
    <row r="27" spans="1:8" x14ac:dyDescent="0.25">
      <c r="A27" s="2"/>
      <c r="C27" s="150" t="s">
        <v>5</v>
      </c>
      <c r="D27" s="150"/>
      <c r="E27" s="150"/>
      <c r="F27" s="150"/>
      <c r="G27" s="24"/>
    </row>
    <row r="28" spans="1:8" x14ac:dyDescent="0.25">
      <c r="A28" s="2"/>
      <c r="C28" s="143" t="s">
        <v>14</v>
      </c>
      <c r="D28" s="143"/>
      <c r="E28" s="143"/>
      <c r="F28" s="143"/>
      <c r="G28" s="17"/>
    </row>
    <row r="29" spans="1:8" x14ac:dyDescent="0.25">
      <c r="A29" s="2"/>
      <c r="C29" s="143" t="s">
        <v>15</v>
      </c>
      <c r="D29" s="143"/>
      <c r="E29" s="143"/>
      <c r="F29" s="143"/>
      <c r="G29" s="17"/>
    </row>
    <row r="30" spans="1:8" x14ac:dyDescent="0.25">
      <c r="A30" s="2"/>
      <c r="C30" s="143" t="s">
        <v>7</v>
      </c>
      <c r="D30" s="143"/>
      <c r="E30" s="143"/>
      <c r="F30" s="143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/>
      <c r="D34" s="36"/>
      <c r="F34" s="57"/>
      <c r="G34" s="35"/>
      <c r="H34" s="40"/>
    </row>
    <row r="35" spans="1:8" ht="15" customHeight="1" x14ac:dyDescent="0.25">
      <c r="A35" s="2"/>
      <c r="C35" s="16"/>
      <c r="D35" s="16"/>
      <c r="F35" s="57"/>
      <c r="G35" s="35"/>
      <c r="H35" s="40"/>
    </row>
    <row r="36" spans="1:8" ht="15" customHeight="1" x14ac:dyDescent="0.25">
      <c r="A36" s="2"/>
      <c r="C36" s="16"/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30:F30"/>
    <mergeCell ref="C27:F27"/>
    <mergeCell ref="C28:F28"/>
    <mergeCell ref="C16:D16"/>
    <mergeCell ref="D4:F4"/>
    <mergeCell ref="D7:F7"/>
    <mergeCell ref="C12:D12"/>
    <mergeCell ref="C13:D13"/>
    <mergeCell ref="C10:F10"/>
    <mergeCell ref="C20:D20"/>
    <mergeCell ref="C21:D21"/>
    <mergeCell ref="C23:D23"/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1" t="str">
        <f ca="1">MID(CELL("filename",A1),FIND("]",CELL("filename",A1))+1,50)</f>
        <v>Sustaining Measures</v>
      </c>
      <c r="C2" s="141"/>
      <c r="D2" s="141"/>
      <c r="E2" s="141"/>
      <c r="F2" s="141"/>
      <c r="G2" s="141"/>
      <c r="H2" s="141"/>
      <c r="I2" s="141"/>
      <c r="J2" s="141"/>
    </row>
    <row r="4" spans="2:10" x14ac:dyDescent="0.25">
      <c r="B4" s="15" t="s">
        <v>12</v>
      </c>
      <c r="C4" s="178" t="str">
        <f>IF(Summary!D11="","",Summary!D11)</f>
        <v/>
      </c>
      <c r="D4" s="178"/>
      <c r="E4" s="178"/>
      <c r="F4" s="178"/>
      <c r="G4" s="178"/>
      <c r="H4" s="178"/>
      <c r="I4" s="178"/>
      <c r="J4" s="178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8" t="str">
        <f>IF(Summary!D14="","",Summary!D14)</f>
        <v/>
      </c>
      <c r="D6" s="178"/>
      <c r="E6" s="178"/>
      <c r="F6" s="178"/>
      <c r="G6" s="178"/>
      <c r="H6" s="178"/>
      <c r="I6" s="178"/>
      <c r="J6" s="178"/>
    </row>
    <row r="9" spans="2:10" x14ac:dyDescent="0.25">
      <c r="B9" s="235" t="s">
        <v>16</v>
      </c>
      <c r="C9" s="235"/>
      <c r="E9" s="236"/>
      <c r="F9" s="237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91</v>
      </c>
      <c r="E15" s="55"/>
      <c r="H15" s="52" t="s">
        <v>91</v>
      </c>
      <c r="J15" s="56"/>
    </row>
    <row r="16" spans="2:10" ht="15" customHeight="1" x14ac:dyDescent="0.25">
      <c r="C16" s="233" t="s">
        <v>92</v>
      </c>
      <c r="E16" s="238"/>
      <c r="H16" s="233" t="s">
        <v>92</v>
      </c>
      <c r="J16" s="228"/>
    </row>
    <row r="17" spans="2:10" x14ac:dyDescent="0.25">
      <c r="C17" s="234"/>
      <c r="E17" s="239"/>
      <c r="H17" s="234"/>
      <c r="J17" s="229"/>
    </row>
    <row r="18" spans="2:10" ht="15" customHeight="1" x14ac:dyDescent="0.25">
      <c r="B18" s="230" t="s">
        <v>9</v>
      </c>
      <c r="C18" s="52">
        <v>1</v>
      </c>
      <c r="E18" s="55"/>
      <c r="G18" s="230" t="s">
        <v>9</v>
      </c>
      <c r="H18" s="52">
        <v>1</v>
      </c>
      <c r="J18" s="56"/>
    </row>
    <row r="19" spans="2:10" x14ac:dyDescent="0.25">
      <c r="B19" s="231"/>
      <c r="C19" s="52">
        <v>2</v>
      </c>
      <c r="E19" s="55"/>
      <c r="G19" s="231"/>
      <c r="H19" s="52">
        <v>2</v>
      </c>
      <c r="J19" s="56"/>
    </row>
    <row r="20" spans="2:10" x14ac:dyDescent="0.25">
      <c r="B20" s="231"/>
      <c r="C20" s="52">
        <v>3</v>
      </c>
      <c r="E20" s="55"/>
      <c r="G20" s="231"/>
      <c r="H20" s="52">
        <v>3</v>
      </c>
      <c r="J20" s="56"/>
    </row>
    <row r="21" spans="2:10" x14ac:dyDescent="0.25">
      <c r="B21" s="231"/>
      <c r="C21" s="52">
        <v>4</v>
      </c>
      <c r="E21" s="55"/>
      <c r="G21" s="231"/>
      <c r="H21" s="52">
        <v>4</v>
      </c>
      <c r="J21" s="56"/>
    </row>
    <row r="22" spans="2:10" x14ac:dyDescent="0.25">
      <c r="B22" s="231"/>
      <c r="C22" s="52">
        <v>5</v>
      </c>
      <c r="E22" s="55"/>
      <c r="G22" s="231"/>
      <c r="H22" s="52">
        <v>5</v>
      </c>
      <c r="J22" s="56"/>
    </row>
    <row r="23" spans="2:10" x14ac:dyDescent="0.25">
      <c r="B23" s="232"/>
      <c r="C23" s="52">
        <v>6</v>
      </c>
      <c r="E23" s="55"/>
      <c r="G23" s="232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19" t="s">
        <v>87</v>
      </c>
      <c r="C26" s="220"/>
      <c r="D26" s="220"/>
      <c r="E26" s="221"/>
      <c r="G26" s="219" t="s">
        <v>87</v>
      </c>
      <c r="H26" s="220"/>
      <c r="I26" s="220"/>
      <c r="J26" s="221"/>
    </row>
    <row r="27" spans="2:10" x14ac:dyDescent="0.25">
      <c r="B27" s="222"/>
      <c r="C27" s="223"/>
      <c r="D27" s="223"/>
      <c r="E27" s="224"/>
      <c r="G27" s="222"/>
      <c r="H27" s="223"/>
      <c r="I27" s="223"/>
      <c r="J27" s="224"/>
    </row>
    <row r="28" spans="2:10" x14ac:dyDescent="0.25">
      <c r="B28" s="222"/>
      <c r="C28" s="223"/>
      <c r="D28" s="223"/>
      <c r="E28" s="224"/>
      <c r="G28" s="222"/>
      <c r="H28" s="223"/>
      <c r="I28" s="223"/>
      <c r="J28" s="224"/>
    </row>
    <row r="29" spans="2:10" x14ac:dyDescent="0.25">
      <c r="B29" s="222"/>
      <c r="C29" s="223"/>
      <c r="D29" s="223"/>
      <c r="E29" s="224"/>
      <c r="G29" s="222"/>
      <c r="H29" s="223"/>
      <c r="I29" s="223"/>
      <c r="J29" s="224"/>
    </row>
    <row r="30" spans="2:10" x14ac:dyDescent="0.25">
      <c r="B30" s="222"/>
      <c r="C30" s="223"/>
      <c r="D30" s="223"/>
      <c r="E30" s="224"/>
      <c r="G30" s="222"/>
      <c r="H30" s="223"/>
      <c r="I30" s="223"/>
      <c r="J30" s="224"/>
    </row>
    <row r="31" spans="2:10" x14ac:dyDescent="0.25">
      <c r="B31" s="222"/>
      <c r="C31" s="223"/>
      <c r="D31" s="223"/>
      <c r="E31" s="224"/>
      <c r="G31" s="222"/>
      <c r="H31" s="223"/>
      <c r="I31" s="223"/>
      <c r="J31" s="224"/>
    </row>
    <row r="32" spans="2:10" x14ac:dyDescent="0.25">
      <c r="B32" s="222"/>
      <c r="C32" s="223"/>
      <c r="D32" s="223"/>
      <c r="E32" s="224"/>
      <c r="G32" s="222"/>
      <c r="H32" s="223"/>
      <c r="I32" s="223"/>
      <c r="J32" s="224"/>
    </row>
    <row r="33" spans="2:10" x14ac:dyDescent="0.25">
      <c r="B33" s="222"/>
      <c r="C33" s="223"/>
      <c r="D33" s="223"/>
      <c r="E33" s="224"/>
      <c r="G33" s="222"/>
      <c r="H33" s="223"/>
      <c r="I33" s="223"/>
      <c r="J33" s="224"/>
    </row>
    <row r="34" spans="2:10" x14ac:dyDescent="0.25">
      <c r="B34" s="222"/>
      <c r="C34" s="223"/>
      <c r="D34" s="223"/>
      <c r="E34" s="224"/>
      <c r="G34" s="222"/>
      <c r="H34" s="223"/>
      <c r="I34" s="223"/>
      <c r="J34" s="224"/>
    </row>
    <row r="35" spans="2:10" x14ac:dyDescent="0.25">
      <c r="B35" s="222"/>
      <c r="C35" s="223"/>
      <c r="D35" s="223"/>
      <c r="E35" s="224"/>
      <c r="G35" s="222"/>
      <c r="H35" s="223"/>
      <c r="I35" s="223"/>
      <c r="J35" s="224"/>
    </row>
    <row r="36" spans="2:10" x14ac:dyDescent="0.25">
      <c r="B36" s="222"/>
      <c r="C36" s="223"/>
      <c r="D36" s="223"/>
      <c r="E36" s="224"/>
      <c r="G36" s="222"/>
      <c r="H36" s="223"/>
      <c r="I36" s="223"/>
      <c r="J36" s="224"/>
    </row>
    <row r="37" spans="2:10" x14ac:dyDescent="0.25">
      <c r="B37" s="222"/>
      <c r="C37" s="223"/>
      <c r="D37" s="223"/>
      <c r="E37" s="224"/>
      <c r="G37" s="222"/>
      <c r="H37" s="223"/>
      <c r="I37" s="223"/>
      <c r="J37" s="224"/>
    </row>
    <row r="38" spans="2:10" x14ac:dyDescent="0.25">
      <c r="B38" s="222"/>
      <c r="C38" s="223"/>
      <c r="D38" s="223"/>
      <c r="E38" s="224"/>
      <c r="G38" s="222"/>
      <c r="H38" s="223"/>
      <c r="I38" s="223"/>
      <c r="J38" s="224"/>
    </row>
    <row r="39" spans="2:10" x14ac:dyDescent="0.25">
      <c r="B39" s="222"/>
      <c r="C39" s="223"/>
      <c r="D39" s="223"/>
      <c r="E39" s="224"/>
      <c r="G39" s="222"/>
      <c r="H39" s="223"/>
      <c r="I39" s="223"/>
      <c r="J39" s="224"/>
    </row>
    <row r="40" spans="2:10" x14ac:dyDescent="0.25">
      <c r="B40" s="222"/>
      <c r="C40" s="223"/>
      <c r="D40" s="223"/>
      <c r="E40" s="224"/>
      <c r="G40" s="222"/>
      <c r="H40" s="223"/>
      <c r="I40" s="223"/>
      <c r="J40" s="224"/>
    </row>
    <row r="41" spans="2:10" x14ac:dyDescent="0.25">
      <c r="B41" s="222"/>
      <c r="C41" s="223"/>
      <c r="D41" s="223"/>
      <c r="E41" s="224"/>
      <c r="G41" s="222"/>
      <c r="H41" s="223"/>
      <c r="I41" s="223"/>
      <c r="J41" s="224"/>
    </row>
    <row r="42" spans="2:10" ht="15.75" thickBot="1" x14ac:dyDescent="0.3">
      <c r="B42" s="225"/>
      <c r="C42" s="226"/>
      <c r="D42" s="226"/>
      <c r="E42" s="227"/>
      <c r="G42" s="225"/>
      <c r="H42" s="226"/>
      <c r="I42" s="226"/>
      <c r="J42" s="227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A28" zoomScaleNormal="100" workbookViewId="0">
      <selection activeCell="J67" sqref="J67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1" t="str">
        <f ca="1">MID(CELL("filename",A1),FIND("]",CELL("filename",A1))+1,50)</f>
        <v>Staff Time Saved</v>
      </c>
      <c r="C2" s="141"/>
      <c r="D2" s="141"/>
      <c r="E2" s="141"/>
      <c r="F2" s="141"/>
      <c r="G2" s="141"/>
      <c r="H2" s="141"/>
      <c r="I2" s="141"/>
      <c r="J2" s="141"/>
      <c r="L2" s="1"/>
    </row>
    <row r="4" spans="1:13" ht="15" customHeight="1" x14ac:dyDescent="0.25">
      <c r="B4" s="45" t="s">
        <v>12</v>
      </c>
      <c r="C4" s="152" t="str">
        <f>IF(Summary!D4="","",Summary!D4)</f>
        <v>Southern Health-Santé Sud</v>
      </c>
      <c r="D4" s="153"/>
      <c r="E4" s="153"/>
      <c r="F4" s="153"/>
      <c r="G4" s="153"/>
      <c r="H4" s="153"/>
      <c r="I4" s="153"/>
      <c r="J4" s="154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52" t="str">
        <f>IF(Summary!D7="","",Summary!D7)</f>
        <v>The Cut Above</v>
      </c>
      <c r="D6" s="153"/>
      <c r="E6" s="153"/>
      <c r="F6" s="153"/>
      <c r="G6" s="153"/>
      <c r="H6" s="153"/>
      <c r="I6" s="153"/>
      <c r="J6" s="154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69" t="s">
        <v>2</v>
      </c>
      <c r="C9" s="170"/>
      <c r="D9" s="170"/>
      <c r="E9" s="171"/>
      <c r="G9" s="169" t="s">
        <v>1</v>
      </c>
      <c r="H9" s="170"/>
      <c r="I9" s="170"/>
      <c r="J9" s="171"/>
    </row>
    <row r="10" spans="1:13" ht="15.75" customHeight="1" thickBot="1" x14ac:dyDescent="0.3">
      <c r="B10" s="172"/>
      <c r="C10" s="173"/>
      <c r="D10" s="173"/>
      <c r="E10" s="174"/>
      <c r="G10" s="172"/>
      <c r="H10" s="173"/>
      <c r="I10" s="173"/>
      <c r="J10" s="174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56" t="s">
        <v>37</v>
      </c>
      <c r="C13" s="156"/>
      <c r="D13" s="3"/>
      <c r="E13" s="59"/>
      <c r="F13" s="3"/>
      <c r="G13" s="166" t="s">
        <v>37</v>
      </c>
      <c r="H13" s="167"/>
      <c r="I13" s="43"/>
      <c r="J13" s="99" t="str">
        <f>IF(E13="","",E13)</f>
        <v/>
      </c>
      <c r="K13" s="3"/>
      <c r="L13" s="71"/>
      <c r="M13" s="72"/>
    </row>
    <row r="14" spans="1:13" x14ac:dyDescent="0.25">
      <c r="B14" s="155" t="s">
        <v>77</v>
      </c>
      <c r="C14" s="155"/>
      <c r="D14" s="3"/>
      <c r="E14" s="110"/>
      <c r="F14" s="3"/>
      <c r="G14" s="155" t="s">
        <v>116</v>
      </c>
      <c r="H14" s="155"/>
      <c r="I14" s="43"/>
      <c r="J14" s="105" t="str">
        <f>E16</f>
        <v/>
      </c>
      <c r="K14" s="3"/>
      <c r="L14" s="71"/>
      <c r="M14" s="3"/>
    </row>
    <row r="15" spans="1:13" x14ac:dyDescent="0.25">
      <c r="B15" s="155" t="s">
        <v>78</v>
      </c>
      <c r="C15" s="155"/>
      <c r="D15" s="3"/>
      <c r="E15" s="110"/>
      <c r="F15" s="3"/>
      <c r="G15" s="102"/>
      <c r="H15" s="102"/>
      <c r="I15" s="43"/>
      <c r="J15" s="98"/>
      <c r="K15" s="3"/>
      <c r="L15" s="71"/>
      <c r="M15" s="3"/>
    </row>
    <row r="16" spans="1:13" x14ac:dyDescent="0.25">
      <c r="A16" s="2"/>
      <c r="B16" s="155" t="s">
        <v>115</v>
      </c>
      <c r="C16" s="155"/>
      <c r="D16" s="3"/>
      <c r="E16" s="105" t="str">
        <f>IF(COUNTA(E14:E15)=2,IF(E14-E15=0,"",E14-E15),"")</f>
        <v/>
      </c>
      <c r="F16" s="3"/>
      <c r="G16" s="155" t="s">
        <v>82</v>
      </c>
      <c r="H16" s="155"/>
      <c r="I16" s="43"/>
      <c r="J16" s="109"/>
      <c r="K16" s="3"/>
      <c r="L16" s="71"/>
      <c r="M16" s="3"/>
    </row>
    <row r="17" spans="1:13" x14ac:dyDescent="0.25">
      <c r="A17" s="2"/>
      <c r="B17" s="155" t="s">
        <v>79</v>
      </c>
      <c r="C17" s="155"/>
      <c r="D17" s="3"/>
      <c r="E17" s="68" t="str">
        <f>IF(E16="","",E16/E14)</f>
        <v/>
      </c>
      <c r="F17" s="3"/>
      <c r="G17" s="102"/>
      <c r="H17" s="102"/>
      <c r="I17" s="43"/>
      <c r="J17" s="100" t="s">
        <v>111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5" t="s">
        <v>103</v>
      </c>
      <c r="H18" s="155"/>
      <c r="I18" s="43"/>
      <c r="J18" s="109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59" t="s">
        <v>104</v>
      </c>
      <c r="H19" s="160"/>
      <c r="I19" s="43"/>
      <c r="J19" s="109"/>
      <c r="K19" s="3"/>
    </row>
    <row r="20" spans="1:13" x14ac:dyDescent="0.25">
      <c r="A20" s="2"/>
      <c r="B20" s="3"/>
      <c r="C20" s="3"/>
      <c r="D20" s="3"/>
      <c r="E20" s="3"/>
      <c r="F20" s="3"/>
      <c r="G20" s="157" t="s">
        <v>105</v>
      </c>
      <c r="H20" s="158"/>
      <c r="I20" s="43"/>
      <c r="J20" s="109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7" t="s">
        <v>106</v>
      </c>
      <c r="H21" s="158"/>
      <c r="I21" s="43"/>
      <c r="J21" s="108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7" t="s">
        <v>107</v>
      </c>
      <c r="H22" s="158"/>
      <c r="I22" s="43"/>
      <c r="J22" s="108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7" t="s">
        <v>108</v>
      </c>
      <c r="H23" s="158"/>
      <c r="I23" s="43"/>
      <c r="J23" s="108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7" t="s">
        <v>80</v>
      </c>
      <c r="H24" s="158"/>
      <c r="I24" s="43"/>
      <c r="J24" s="107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7" t="s">
        <v>81</v>
      </c>
      <c r="H25" s="158"/>
      <c r="I25" s="43"/>
      <c r="J25" s="106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7" t="s">
        <v>75</v>
      </c>
      <c r="H27" s="158"/>
      <c r="I27" s="43"/>
      <c r="J27" s="92"/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6"/>
      <c r="M28" s="26"/>
    </row>
    <row r="29" spans="1:13" x14ac:dyDescent="0.25">
      <c r="A29" s="2"/>
      <c r="B29" s="3"/>
      <c r="C29" s="3"/>
      <c r="D29" s="3"/>
      <c r="E29" s="3"/>
      <c r="F29" s="3"/>
      <c r="G29" s="175" t="s">
        <v>114</v>
      </c>
      <c r="H29" s="176"/>
      <c r="I29" s="43"/>
      <c r="J29" s="122" t="str">
        <f>IF(J14="","",IF(((J14*SUMPRODUCT(J18:J20,J21:J23)*J24*J25*52)/60)&lt;&gt;0,(J14*SUMPRODUCT(J18:J20,J21:J23)*J24*J25*52)/60,IF(J16="","",(J16/60)*J14)))</f>
        <v/>
      </c>
      <c r="K29" s="3"/>
      <c r="L29" s="88"/>
      <c r="M29" s="43"/>
    </row>
    <row r="30" spans="1:13" x14ac:dyDescent="0.25">
      <c r="A30" s="2"/>
      <c r="F30" s="3"/>
      <c r="G30" s="161" t="s">
        <v>110</v>
      </c>
      <c r="H30" s="161"/>
      <c r="I30" s="11"/>
      <c r="J30" s="94" t="str">
        <f>IF(J27="","",IF(J29="","",J29*J27))</f>
        <v/>
      </c>
      <c r="K30" s="3"/>
      <c r="L30" s="88"/>
      <c r="M30" s="43"/>
    </row>
    <row r="31" spans="1:13" x14ac:dyDescent="0.25">
      <c r="A31" s="2"/>
      <c r="B31" s="3"/>
      <c r="C31" s="3"/>
      <c r="D31" s="3"/>
      <c r="E31" s="3"/>
      <c r="F31" s="3"/>
      <c r="G31" s="168"/>
      <c r="H31" s="168"/>
      <c r="I31" s="43"/>
      <c r="J31" s="93"/>
      <c r="K31" s="3"/>
      <c r="L31" s="88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8"/>
      <c r="M32" s="43"/>
    </row>
    <row r="33" spans="2:13" x14ac:dyDescent="0.25">
      <c r="B33" s="156" t="s">
        <v>38</v>
      </c>
      <c r="C33" s="156"/>
      <c r="D33" s="3"/>
      <c r="E33" s="59"/>
      <c r="F33" s="3"/>
      <c r="G33" s="166" t="s">
        <v>38</v>
      </c>
      <c r="H33" s="167"/>
      <c r="I33" s="43"/>
      <c r="J33" s="99" t="str">
        <f>IF(E33="","",E33)</f>
        <v/>
      </c>
      <c r="K33" s="3"/>
      <c r="L33" s="88"/>
      <c r="M33" s="43"/>
    </row>
    <row r="34" spans="2:13" x14ac:dyDescent="0.25">
      <c r="B34" s="155" t="s">
        <v>77</v>
      </c>
      <c r="C34" s="155"/>
      <c r="D34" s="3"/>
      <c r="E34" s="110"/>
      <c r="F34" s="3"/>
      <c r="G34" s="155" t="s">
        <v>116</v>
      </c>
      <c r="H34" s="155"/>
      <c r="I34" s="43"/>
      <c r="J34" s="105" t="str">
        <f>E36</f>
        <v/>
      </c>
      <c r="K34" s="3"/>
      <c r="L34" s="88"/>
      <c r="M34" s="43"/>
    </row>
    <row r="35" spans="2:13" x14ac:dyDescent="0.25">
      <c r="B35" s="155" t="s">
        <v>78</v>
      </c>
      <c r="C35" s="155"/>
      <c r="D35" s="3"/>
      <c r="E35" s="110"/>
      <c r="F35" s="3"/>
      <c r="G35" s="102"/>
      <c r="H35" s="102"/>
      <c r="I35" s="43"/>
      <c r="J35" s="98"/>
      <c r="K35" s="3"/>
      <c r="L35" s="88"/>
      <c r="M35" s="43"/>
    </row>
    <row r="36" spans="2:13" x14ac:dyDescent="0.25">
      <c r="B36" s="155" t="s">
        <v>115</v>
      </c>
      <c r="C36" s="155"/>
      <c r="D36" s="3"/>
      <c r="E36" s="105" t="str">
        <f>IF(COUNTA(E34:E35)=2,IF(E34-E35=0,"",E34-E35),"")</f>
        <v/>
      </c>
      <c r="F36" s="3"/>
      <c r="G36" s="155" t="s">
        <v>82</v>
      </c>
      <c r="H36" s="155"/>
      <c r="I36" s="43"/>
      <c r="J36" s="109"/>
      <c r="K36" s="3"/>
      <c r="L36" s="88"/>
      <c r="M36" s="43"/>
    </row>
    <row r="37" spans="2:13" ht="14.25" customHeight="1" x14ac:dyDescent="0.25">
      <c r="B37" s="155" t="s">
        <v>79</v>
      </c>
      <c r="C37" s="155"/>
      <c r="D37" s="3"/>
      <c r="E37" s="68" t="str">
        <f>IF(E36="","",E36/E34)</f>
        <v/>
      </c>
      <c r="F37" s="3"/>
      <c r="G37" s="102"/>
      <c r="H37" s="102"/>
      <c r="I37" s="43"/>
      <c r="J37" s="100" t="s">
        <v>111</v>
      </c>
      <c r="K37" s="3"/>
      <c r="L37" s="88"/>
      <c r="M37" s="43"/>
    </row>
    <row r="38" spans="2:13" x14ac:dyDescent="0.25">
      <c r="B38" s="3"/>
      <c r="C38" s="3"/>
      <c r="D38" s="3"/>
      <c r="E38" s="3"/>
      <c r="F38" s="3"/>
      <c r="G38" s="155" t="s">
        <v>103</v>
      </c>
      <c r="H38" s="155"/>
      <c r="I38" s="43"/>
      <c r="J38" s="109"/>
      <c r="K38" s="3"/>
      <c r="L38" s="88"/>
      <c r="M38" s="43"/>
    </row>
    <row r="39" spans="2:13" x14ac:dyDescent="0.25">
      <c r="B39" s="3"/>
      <c r="C39" s="3"/>
      <c r="D39" s="3"/>
      <c r="E39" s="3"/>
      <c r="F39" s="3"/>
      <c r="G39" s="159" t="s">
        <v>104</v>
      </c>
      <c r="H39" s="160"/>
      <c r="I39" s="43"/>
      <c r="J39" s="109"/>
      <c r="K39" s="3"/>
      <c r="L39" s="88"/>
      <c r="M39" s="43"/>
    </row>
    <row r="40" spans="2:13" x14ac:dyDescent="0.25">
      <c r="B40" s="3"/>
      <c r="C40" s="3"/>
      <c r="D40" s="3"/>
      <c r="E40" s="3"/>
      <c r="F40" s="3"/>
      <c r="G40" s="157" t="s">
        <v>105</v>
      </c>
      <c r="H40" s="158"/>
      <c r="I40" s="43"/>
      <c r="J40" s="109"/>
      <c r="K40" s="3"/>
      <c r="L40" s="88"/>
      <c r="M40" s="43"/>
    </row>
    <row r="41" spans="2:13" x14ac:dyDescent="0.25">
      <c r="B41" s="3"/>
      <c r="C41" s="3"/>
      <c r="D41" s="3"/>
      <c r="E41" s="3"/>
      <c r="F41" s="3"/>
      <c r="G41" s="157" t="s">
        <v>106</v>
      </c>
      <c r="H41" s="158"/>
      <c r="I41" s="43"/>
      <c r="J41" s="108"/>
      <c r="K41" s="3"/>
      <c r="L41" s="88"/>
      <c r="M41" s="43"/>
    </row>
    <row r="42" spans="2:13" x14ac:dyDescent="0.25">
      <c r="B42" s="3"/>
      <c r="C42" s="3"/>
      <c r="D42" s="3"/>
      <c r="E42" s="3"/>
      <c r="F42" s="3"/>
      <c r="G42" s="157" t="s">
        <v>107</v>
      </c>
      <c r="H42" s="158"/>
      <c r="I42" s="43"/>
      <c r="J42" s="108"/>
      <c r="L42" s="46"/>
      <c r="M42" s="10"/>
    </row>
    <row r="43" spans="2:13" x14ac:dyDescent="0.25">
      <c r="B43" s="3"/>
      <c r="C43" s="3"/>
      <c r="D43" s="3"/>
      <c r="E43" s="3"/>
      <c r="F43" s="3"/>
      <c r="G43" s="157" t="s">
        <v>108</v>
      </c>
      <c r="H43" s="158"/>
      <c r="I43" s="43"/>
      <c r="J43" s="108"/>
      <c r="K43" s="3"/>
      <c r="L43" s="86"/>
      <c r="M43" s="26"/>
    </row>
    <row r="44" spans="2:13" x14ac:dyDescent="0.25">
      <c r="B44" s="3"/>
      <c r="C44" s="3"/>
      <c r="D44" s="3"/>
      <c r="E44" s="3"/>
      <c r="F44" s="3"/>
      <c r="G44" s="157" t="s">
        <v>80</v>
      </c>
      <c r="H44" s="158"/>
      <c r="I44" s="43"/>
      <c r="J44" s="107"/>
      <c r="K44" s="3"/>
      <c r="L44" s="88"/>
      <c r="M44" s="87"/>
    </row>
    <row r="45" spans="2:13" x14ac:dyDescent="0.25">
      <c r="B45" s="3"/>
      <c r="C45" s="3"/>
      <c r="D45" s="3"/>
      <c r="E45" s="3"/>
      <c r="F45" s="3"/>
      <c r="G45" s="157" t="s">
        <v>81</v>
      </c>
      <c r="H45" s="158"/>
      <c r="I45" s="43"/>
      <c r="J45" s="106"/>
      <c r="K45" s="3"/>
      <c r="L45" s="88"/>
      <c r="M45" s="43"/>
    </row>
    <row r="46" spans="2:13" x14ac:dyDescent="0.25">
      <c r="B46" s="3"/>
      <c r="C46" s="3"/>
      <c r="D46" s="3"/>
      <c r="E46" s="3"/>
      <c r="F46" s="3"/>
      <c r="K46" s="3"/>
      <c r="L46" s="88"/>
      <c r="M46" s="89"/>
    </row>
    <row r="47" spans="2:13" x14ac:dyDescent="0.25">
      <c r="B47" s="3"/>
      <c r="C47" s="3"/>
      <c r="D47" s="3"/>
      <c r="E47" s="3"/>
      <c r="F47" s="2"/>
      <c r="G47" s="157" t="s">
        <v>75</v>
      </c>
      <c r="H47" s="158"/>
      <c r="I47" s="43"/>
      <c r="J47" s="92"/>
      <c r="K47" s="3"/>
      <c r="L47" s="88"/>
      <c r="M47" s="89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8"/>
      <c r="M48" s="89"/>
    </row>
    <row r="49" spans="1:13" x14ac:dyDescent="0.25">
      <c r="B49" s="3"/>
      <c r="C49" s="3"/>
      <c r="D49" s="3"/>
      <c r="E49" s="3"/>
      <c r="F49" s="3"/>
      <c r="G49" s="175" t="s">
        <v>114</v>
      </c>
      <c r="H49" s="176"/>
      <c r="I49" s="43"/>
      <c r="J49" s="122" t="str">
        <f>IF(J34="","",IF(((J34*SUMPRODUCT(J38:J40,J41:J43)*J44*J45*52)/60)&lt;&gt;0,(J34*SUMPRODUCT(J38:J40,J41:J43)*J44*J45*52)/60,IF(J36="","",(J36/60)*J34)))</f>
        <v/>
      </c>
      <c r="K49" s="3"/>
      <c r="L49" s="88"/>
      <c r="M49" s="89"/>
    </row>
    <row r="50" spans="1:13" x14ac:dyDescent="0.25">
      <c r="F50" s="3"/>
      <c r="G50" s="161" t="s">
        <v>110</v>
      </c>
      <c r="H50" s="161"/>
      <c r="I50" s="11"/>
      <c r="J50" s="94" t="str">
        <f>IF(J47="","",IF(J49="","",J49*J47))</f>
        <v/>
      </c>
      <c r="K50" s="3"/>
      <c r="L50" s="88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8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8"/>
      <c r="M52" s="43"/>
    </row>
    <row r="53" spans="1:13" x14ac:dyDescent="0.25">
      <c r="B53" s="156" t="s">
        <v>39</v>
      </c>
      <c r="C53" s="156"/>
      <c r="D53" s="3"/>
      <c r="E53" s="59"/>
      <c r="F53" s="3"/>
      <c r="G53" s="166" t="s">
        <v>39</v>
      </c>
      <c r="H53" s="167"/>
      <c r="I53" s="43"/>
      <c r="J53" s="99" t="str">
        <f>IF(E53="","",E53)</f>
        <v/>
      </c>
      <c r="K53" s="3"/>
      <c r="L53" s="88"/>
      <c r="M53" s="43"/>
    </row>
    <row r="54" spans="1:13" x14ac:dyDescent="0.25">
      <c r="B54" s="155" t="s">
        <v>77</v>
      </c>
      <c r="C54" s="155"/>
      <c r="D54" s="3"/>
      <c r="E54" s="110"/>
      <c r="F54" s="3"/>
      <c r="G54" s="155" t="s">
        <v>116</v>
      </c>
      <c r="H54" s="155"/>
      <c r="I54" s="43"/>
      <c r="J54" s="105" t="str">
        <f>E56</f>
        <v/>
      </c>
      <c r="K54" s="3"/>
      <c r="L54" s="88"/>
      <c r="M54" s="43"/>
    </row>
    <row r="55" spans="1:13" x14ac:dyDescent="0.25">
      <c r="B55" s="155" t="s">
        <v>78</v>
      </c>
      <c r="C55" s="155"/>
      <c r="D55" s="3"/>
      <c r="E55" s="110"/>
      <c r="F55" s="3"/>
      <c r="G55" s="102"/>
      <c r="H55" s="102"/>
      <c r="I55" s="43"/>
      <c r="J55" s="98"/>
      <c r="K55" s="3"/>
      <c r="L55" s="88"/>
      <c r="M55" s="43"/>
    </row>
    <row r="56" spans="1:13" x14ac:dyDescent="0.25">
      <c r="B56" s="155" t="s">
        <v>115</v>
      </c>
      <c r="C56" s="155"/>
      <c r="D56" s="3"/>
      <c r="E56" s="105" t="str">
        <f>IF(COUNTA(E54:E55)=2,IF(E54-E55=0,"",E54-E55),"")</f>
        <v/>
      </c>
      <c r="F56" s="3"/>
      <c r="G56" s="155" t="s">
        <v>82</v>
      </c>
      <c r="H56" s="155"/>
      <c r="I56" s="43"/>
      <c r="J56" s="109"/>
      <c r="K56" s="3"/>
      <c r="L56" s="88"/>
      <c r="M56" s="43"/>
    </row>
    <row r="57" spans="1:13" x14ac:dyDescent="0.25">
      <c r="B57" s="155" t="s">
        <v>79</v>
      </c>
      <c r="C57" s="155"/>
      <c r="D57" s="3"/>
      <c r="E57" s="68" t="str">
        <f>IF(E56="","",E56/E54)</f>
        <v/>
      </c>
      <c r="F57" s="3"/>
      <c r="G57" s="102"/>
      <c r="H57" s="102"/>
      <c r="I57" s="43"/>
      <c r="J57" s="100" t="s">
        <v>111</v>
      </c>
      <c r="K57" s="3"/>
      <c r="L57" s="88"/>
      <c r="M57" s="43"/>
    </row>
    <row r="58" spans="1:13" x14ac:dyDescent="0.25">
      <c r="B58" s="3"/>
      <c r="C58" s="3"/>
      <c r="D58" s="3"/>
      <c r="E58" s="3"/>
      <c r="F58" s="3"/>
      <c r="G58" s="155" t="s">
        <v>103</v>
      </c>
      <c r="H58" s="155"/>
      <c r="I58" s="43"/>
      <c r="J58" s="109"/>
      <c r="K58" s="3"/>
      <c r="L58" s="88"/>
      <c r="M58" s="43"/>
    </row>
    <row r="59" spans="1:13" x14ac:dyDescent="0.25">
      <c r="B59" s="3"/>
      <c r="C59" s="3"/>
      <c r="D59" s="3"/>
      <c r="E59" s="3"/>
      <c r="F59" s="3"/>
      <c r="G59" s="159" t="s">
        <v>104</v>
      </c>
      <c r="H59" s="160"/>
      <c r="I59" s="43"/>
      <c r="J59" s="109"/>
      <c r="K59" s="3"/>
      <c r="L59" s="88"/>
      <c r="M59" s="43"/>
    </row>
    <row r="60" spans="1:13" x14ac:dyDescent="0.25">
      <c r="B60" s="3"/>
      <c r="C60" s="3"/>
      <c r="D60" s="3"/>
      <c r="E60" s="3"/>
      <c r="F60" s="3"/>
      <c r="G60" s="157" t="s">
        <v>105</v>
      </c>
      <c r="H60" s="158"/>
      <c r="I60" s="43"/>
      <c r="J60" s="109"/>
      <c r="K60" s="3"/>
      <c r="L60" s="88"/>
      <c r="M60" s="43"/>
    </row>
    <row r="61" spans="1:13" x14ac:dyDescent="0.25">
      <c r="B61" s="3"/>
      <c r="C61" s="3"/>
      <c r="D61" s="3"/>
      <c r="E61" s="3"/>
      <c r="F61" s="3"/>
      <c r="G61" s="157" t="s">
        <v>106</v>
      </c>
      <c r="H61" s="158"/>
      <c r="I61" s="43"/>
      <c r="J61" s="108"/>
      <c r="K61" s="3"/>
      <c r="L61" s="88"/>
      <c r="M61" s="43"/>
    </row>
    <row r="62" spans="1:13" x14ac:dyDescent="0.25">
      <c r="B62" s="3"/>
      <c r="C62" s="3"/>
      <c r="D62" s="3"/>
      <c r="E62" s="3"/>
      <c r="F62" s="3"/>
      <c r="G62" s="157" t="s">
        <v>107</v>
      </c>
      <c r="H62" s="158"/>
      <c r="I62" s="43"/>
      <c r="J62" s="108"/>
      <c r="L62" s="46"/>
      <c r="M62" s="10"/>
    </row>
    <row r="63" spans="1:13" x14ac:dyDescent="0.25">
      <c r="B63" s="3"/>
      <c r="C63" s="3"/>
      <c r="D63" s="3"/>
      <c r="E63" s="3"/>
      <c r="F63" s="3"/>
      <c r="G63" s="157" t="s">
        <v>108</v>
      </c>
      <c r="H63" s="158"/>
      <c r="I63" s="43"/>
      <c r="J63" s="108"/>
      <c r="K63" s="3"/>
      <c r="L63" s="86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7" t="s">
        <v>80</v>
      </c>
      <c r="H64" s="158"/>
      <c r="I64" s="43"/>
      <c r="J64" s="107"/>
      <c r="K64" s="77"/>
      <c r="L64" s="88"/>
      <c r="M64" s="87"/>
    </row>
    <row r="65" spans="1:13" s="12" customFormat="1" x14ac:dyDescent="0.25">
      <c r="A65" s="1"/>
      <c r="B65" s="3"/>
      <c r="C65" s="3"/>
      <c r="D65" s="3"/>
      <c r="E65" s="3"/>
      <c r="F65" s="3"/>
      <c r="G65" s="157" t="s">
        <v>81</v>
      </c>
      <c r="H65" s="158"/>
      <c r="I65" s="43"/>
      <c r="J65" s="106"/>
      <c r="K65" s="77"/>
      <c r="L65" s="90"/>
      <c r="M65" s="91"/>
    </row>
    <row r="66" spans="1:13" x14ac:dyDescent="0.25">
      <c r="B66" s="3"/>
      <c r="C66" s="3"/>
      <c r="D66" s="3"/>
      <c r="E66" s="3"/>
      <c r="F66" s="3"/>
      <c r="K66" s="3"/>
      <c r="L66" s="88"/>
      <c r="M66" s="43"/>
    </row>
    <row r="67" spans="1:13" x14ac:dyDescent="0.25">
      <c r="B67" s="3"/>
      <c r="C67" s="3"/>
      <c r="D67" s="3"/>
      <c r="E67" s="3"/>
      <c r="F67" s="2"/>
      <c r="G67" s="157" t="s">
        <v>75</v>
      </c>
      <c r="H67" s="158"/>
      <c r="I67" s="43"/>
      <c r="J67" s="92"/>
      <c r="K67" s="3"/>
      <c r="L67" s="88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8"/>
      <c r="M68" s="43"/>
    </row>
    <row r="69" spans="1:13" x14ac:dyDescent="0.25">
      <c r="B69" s="3"/>
      <c r="C69" s="3"/>
      <c r="D69" s="3"/>
      <c r="E69" s="3"/>
      <c r="F69" s="3"/>
      <c r="G69" s="175" t="s">
        <v>114</v>
      </c>
      <c r="H69" s="176"/>
      <c r="I69" s="43"/>
      <c r="J69" s="122" t="str">
        <f>IF(J54="","",IF(((J54*SUMPRODUCT(J58:J60,J61:J63)*J64*J65*52)/60)&lt;&gt;0,(J54*SUMPRODUCT(J58:J60,J61:J63)*J64*J65*52)/60,IF(J56="","",(J56/60)*J54)))</f>
        <v/>
      </c>
      <c r="K69" s="3"/>
      <c r="L69" s="88"/>
      <c r="M69" s="43"/>
    </row>
    <row r="70" spans="1:13" x14ac:dyDescent="0.25">
      <c r="F70" s="3"/>
      <c r="G70" s="161" t="s">
        <v>110</v>
      </c>
      <c r="H70" s="161"/>
      <c r="I70" s="11"/>
      <c r="J70" s="94" t="str">
        <f>IF(J67="","",IF(J69="","",J69*J67))</f>
        <v/>
      </c>
      <c r="K70" s="3"/>
      <c r="L70" s="88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8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8"/>
      <c r="M72" s="43"/>
    </row>
    <row r="73" spans="1:13" x14ac:dyDescent="0.25">
      <c r="B73" s="156" t="s">
        <v>40</v>
      </c>
      <c r="C73" s="156"/>
      <c r="D73" s="3"/>
      <c r="E73" s="59"/>
      <c r="F73" s="3"/>
      <c r="G73" s="166" t="s">
        <v>40</v>
      </c>
      <c r="H73" s="167"/>
      <c r="I73" s="43"/>
      <c r="J73" s="99" t="str">
        <f>IF(E73="","",E73)</f>
        <v/>
      </c>
      <c r="K73" s="3"/>
      <c r="L73" s="88"/>
      <c r="M73" s="43"/>
    </row>
    <row r="74" spans="1:13" x14ac:dyDescent="0.25">
      <c r="B74" s="155" t="s">
        <v>77</v>
      </c>
      <c r="C74" s="155"/>
      <c r="D74" s="3"/>
      <c r="E74" s="110"/>
      <c r="F74" s="3"/>
      <c r="G74" s="155" t="s">
        <v>116</v>
      </c>
      <c r="H74" s="155"/>
      <c r="I74" s="43"/>
      <c r="J74" s="105" t="str">
        <f>E76</f>
        <v/>
      </c>
      <c r="K74" s="3"/>
      <c r="L74" s="88"/>
      <c r="M74" s="43"/>
    </row>
    <row r="75" spans="1:13" x14ac:dyDescent="0.25">
      <c r="B75" s="155" t="s">
        <v>78</v>
      </c>
      <c r="C75" s="155"/>
      <c r="D75" s="3"/>
      <c r="E75" s="110"/>
      <c r="F75" s="3"/>
      <c r="G75" s="102"/>
      <c r="H75" s="102"/>
      <c r="I75" s="43"/>
      <c r="J75" s="98"/>
      <c r="K75" s="3"/>
      <c r="L75" s="88"/>
      <c r="M75" s="43"/>
    </row>
    <row r="76" spans="1:13" x14ac:dyDescent="0.25">
      <c r="B76" s="155" t="s">
        <v>115</v>
      </c>
      <c r="C76" s="155"/>
      <c r="D76" s="3"/>
      <c r="E76" s="105" t="str">
        <f>IF(COUNTA(E74:E75)=2,IF(E74-E75=0,"",E74-E75),"")</f>
        <v/>
      </c>
      <c r="F76" s="3"/>
      <c r="G76" s="155" t="s">
        <v>82</v>
      </c>
      <c r="H76" s="155"/>
      <c r="I76" s="43"/>
      <c r="J76" s="109"/>
      <c r="K76" s="3"/>
      <c r="L76" s="88"/>
      <c r="M76" s="43"/>
    </row>
    <row r="77" spans="1:13" x14ac:dyDescent="0.25">
      <c r="B77" s="155" t="s">
        <v>79</v>
      </c>
      <c r="C77" s="155"/>
      <c r="D77" s="3"/>
      <c r="E77" s="68" t="str">
        <f>IF(E76="","",E76/E74)</f>
        <v/>
      </c>
      <c r="F77" s="3"/>
      <c r="G77" s="102"/>
      <c r="H77" s="102"/>
      <c r="I77" s="43"/>
      <c r="J77" s="100" t="s">
        <v>111</v>
      </c>
      <c r="K77" s="3"/>
      <c r="L77" s="88"/>
      <c r="M77" s="43"/>
    </row>
    <row r="78" spans="1:13" x14ac:dyDescent="0.25">
      <c r="B78" s="3"/>
      <c r="C78" s="3"/>
      <c r="D78" s="3"/>
      <c r="E78" s="3"/>
      <c r="F78" s="3"/>
      <c r="G78" s="155" t="s">
        <v>103</v>
      </c>
      <c r="H78" s="155"/>
      <c r="I78" s="43"/>
      <c r="J78" s="109"/>
      <c r="K78" s="3"/>
      <c r="L78" s="88"/>
      <c r="M78" s="43"/>
    </row>
    <row r="79" spans="1:13" x14ac:dyDescent="0.25">
      <c r="B79" s="3"/>
      <c r="C79" s="3"/>
      <c r="D79" s="3"/>
      <c r="E79" s="3"/>
      <c r="F79" s="3"/>
      <c r="G79" s="159" t="s">
        <v>104</v>
      </c>
      <c r="H79" s="160"/>
      <c r="I79" s="43"/>
      <c r="J79" s="109"/>
      <c r="K79" s="3"/>
      <c r="L79" s="88"/>
      <c r="M79" s="43"/>
    </row>
    <row r="80" spans="1:13" x14ac:dyDescent="0.25">
      <c r="B80" s="3"/>
      <c r="C80" s="3"/>
      <c r="D80" s="3"/>
      <c r="E80" s="3"/>
      <c r="F80" s="3"/>
      <c r="G80" s="157" t="s">
        <v>105</v>
      </c>
      <c r="H80" s="158"/>
      <c r="I80" s="43"/>
      <c r="J80" s="109"/>
      <c r="K80" s="3"/>
      <c r="L80" s="88"/>
      <c r="M80" s="43"/>
    </row>
    <row r="81" spans="1:14" x14ac:dyDescent="0.25">
      <c r="B81" s="3"/>
      <c r="C81" s="3"/>
      <c r="D81" s="3"/>
      <c r="E81" s="3"/>
      <c r="F81" s="3"/>
      <c r="G81" s="157" t="s">
        <v>106</v>
      </c>
      <c r="H81" s="158"/>
      <c r="I81" s="43"/>
      <c r="J81" s="108"/>
      <c r="K81" s="3"/>
      <c r="L81" s="88"/>
      <c r="M81" s="43"/>
    </row>
    <row r="82" spans="1:14" x14ac:dyDescent="0.25">
      <c r="B82" s="3"/>
      <c r="C82" s="3"/>
      <c r="D82" s="3"/>
      <c r="E82" s="3"/>
      <c r="F82" s="3"/>
      <c r="G82" s="157" t="s">
        <v>107</v>
      </c>
      <c r="H82" s="158"/>
      <c r="I82" s="43"/>
      <c r="J82" s="108"/>
      <c r="L82" s="46"/>
      <c r="M82" s="10"/>
    </row>
    <row r="83" spans="1:14" x14ac:dyDescent="0.25">
      <c r="B83" s="3"/>
      <c r="C83" s="3"/>
      <c r="D83" s="3"/>
      <c r="E83" s="3"/>
      <c r="F83" s="3"/>
      <c r="G83" s="157" t="s">
        <v>108</v>
      </c>
      <c r="H83" s="158"/>
      <c r="I83" s="43"/>
      <c r="J83" s="108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7" t="s">
        <v>80</v>
      </c>
      <c r="H84" s="158"/>
      <c r="I84" s="43"/>
      <c r="J84" s="107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7" t="s">
        <v>81</v>
      </c>
      <c r="H85" s="158"/>
      <c r="I85" s="43"/>
      <c r="J85" s="106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7" t="s">
        <v>75</v>
      </c>
      <c r="H87" s="158"/>
      <c r="I87" s="43"/>
      <c r="J87" s="92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75" t="s">
        <v>114</v>
      </c>
      <c r="H89" s="176"/>
      <c r="I89" s="43"/>
      <c r="J89" s="122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1" t="s">
        <v>110</v>
      </c>
      <c r="H90" s="161"/>
      <c r="I90" s="11"/>
      <c r="J90" s="94" t="str">
        <f>IF(J87="","",IF(J89="","",J89*J87))</f>
        <v/>
      </c>
      <c r="L90" s="86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8"/>
      <c r="M91" s="87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65" t="s">
        <v>36</v>
      </c>
      <c r="H93" s="165"/>
      <c r="I93" s="12"/>
      <c r="J93" s="65" t="str">
        <f>IF(SUM(J29,J49,J69,J89)=0,"",SUM(J29,J49,J69,J89))</f>
        <v/>
      </c>
      <c r="L93" s="162" t="str">
        <f>IF(SUM(J30,J50,J70,J90)=0,"",SUM(J30,J50,J70,J90))</f>
        <v/>
      </c>
      <c r="M93" s="163"/>
      <c r="N93" s="164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topLeftCell="A13" workbookViewId="0">
      <selection activeCell="I15" sqref="I15: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1" t="str">
        <f ca="1">MID(CELL("filename",A1),FIND("]",CELL("filename",A1))+1,50)</f>
        <v>Bed Days Saved</v>
      </c>
      <c r="C2" s="141"/>
      <c r="D2" s="141"/>
      <c r="E2" s="141"/>
      <c r="F2" s="141"/>
      <c r="G2" s="141"/>
      <c r="H2" s="141"/>
      <c r="I2" s="141"/>
    </row>
    <row r="4" spans="1:15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  <c r="H4" s="178"/>
      <c r="I4" s="178"/>
      <c r="J4" s="177"/>
    </row>
    <row r="5" spans="1:15" x14ac:dyDescent="0.25">
      <c r="C5" s="39"/>
      <c r="D5" s="39"/>
      <c r="E5" s="39"/>
      <c r="J5" s="177"/>
    </row>
    <row r="6" spans="1:15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  <c r="H6" s="178"/>
      <c r="I6" s="178"/>
      <c r="J6" s="177"/>
    </row>
    <row r="7" spans="1:15" x14ac:dyDescent="0.25">
      <c r="J7" s="177"/>
    </row>
    <row r="8" spans="1:15" ht="15.75" thickBot="1" x14ac:dyDescent="0.3"/>
    <row r="9" spans="1:15" ht="15" customHeight="1" x14ac:dyDescent="0.25">
      <c r="B9" s="169" t="s">
        <v>2</v>
      </c>
      <c r="C9" s="170"/>
      <c r="D9" s="170"/>
      <c r="E9" s="171"/>
      <c r="G9" s="169" t="s">
        <v>1</v>
      </c>
      <c r="H9" s="170"/>
      <c r="I9" s="171"/>
    </row>
    <row r="10" spans="1:15" ht="15.75" customHeight="1" thickBot="1" x14ac:dyDescent="0.3">
      <c r="A10" s="10"/>
      <c r="B10" s="172"/>
      <c r="C10" s="173"/>
      <c r="D10" s="173"/>
      <c r="E10" s="174"/>
      <c r="G10" s="172"/>
      <c r="H10" s="173"/>
      <c r="I10" s="174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56" t="s">
        <v>37</v>
      </c>
      <c r="C13" s="156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70</v>
      </c>
    </row>
    <row r="14" spans="1:15" ht="15" customHeight="1" x14ac:dyDescent="0.25">
      <c r="A14" s="11"/>
      <c r="B14" s="155" t="s">
        <v>83</v>
      </c>
      <c r="C14" s="155"/>
      <c r="D14" s="43"/>
      <c r="E14" s="112"/>
      <c r="F14" s="43"/>
      <c r="G14" s="67" t="s">
        <v>17</v>
      </c>
      <c r="H14" s="43"/>
      <c r="I14" s="111" t="str">
        <f>E16</f>
        <v/>
      </c>
      <c r="J14" s="43"/>
      <c r="K14" s="83" t="str">
        <f>IF(SUM(I17,I25,I33,I41)=0,"",SUM(I17,I25,I33,I41))</f>
        <v/>
      </c>
    </row>
    <row r="15" spans="1:15" ht="15" customHeight="1" thickBot="1" x14ac:dyDescent="0.3">
      <c r="A15" s="11"/>
      <c r="B15" s="155" t="s">
        <v>84</v>
      </c>
      <c r="C15" s="155"/>
      <c r="D15" s="43"/>
      <c r="E15" s="112"/>
      <c r="F15" s="43"/>
      <c r="G15" s="67" t="s">
        <v>19</v>
      </c>
      <c r="H15" s="43"/>
      <c r="I15" s="113"/>
      <c r="J15" s="43"/>
      <c r="K15" s="38" t="s">
        <v>71</v>
      </c>
      <c r="N15" s="11"/>
      <c r="O15" s="11"/>
    </row>
    <row r="16" spans="1:15" ht="15" customHeight="1" thickBot="1" x14ac:dyDescent="0.3">
      <c r="A16" s="11"/>
      <c r="B16" s="155" t="s">
        <v>85</v>
      </c>
      <c r="C16" s="155"/>
      <c r="D16" s="43"/>
      <c r="E16" s="111" t="str">
        <f>IF(COUNTA(E14:E15)=2,IF(E14-E15=0,"",E14-E15),"")</f>
        <v/>
      </c>
      <c r="F16" s="43"/>
      <c r="G16" s="67" t="s">
        <v>18</v>
      </c>
      <c r="H16" s="43"/>
      <c r="I16" s="95"/>
      <c r="J16" s="43"/>
      <c r="K16" s="42" t="s">
        <v>71</v>
      </c>
      <c r="N16" s="63"/>
      <c r="O16" s="63"/>
    </row>
    <row r="17" spans="1:11" ht="15" customHeight="1" x14ac:dyDescent="0.25">
      <c r="A17" s="11"/>
      <c r="B17" s="155" t="s">
        <v>86</v>
      </c>
      <c r="C17" s="155"/>
      <c r="D17" s="43"/>
      <c r="E17" s="68" t="str">
        <f>IF(E16="","",E16/E14)</f>
        <v/>
      </c>
      <c r="F17" s="43"/>
      <c r="G17" s="67" t="s">
        <v>20</v>
      </c>
      <c r="H17" s="43"/>
      <c r="I17" s="114" t="str">
        <f>IF(ISERROR(IF(I15="","",I14*I15)),"",IF(I15="","",I14*I15))</f>
        <v/>
      </c>
      <c r="J17" s="43"/>
      <c r="K17" s="85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117</v>
      </c>
      <c r="H18" s="43"/>
      <c r="I18" s="115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4" t="str">
        <f>IF(ISERROR(IF(COUNTA(I16:I17)=2,I17*I16,"")),"",IF(COUNTA(I16:I17)=2,I17*I16,""))</f>
        <v/>
      </c>
      <c r="J19" s="43"/>
      <c r="K19" s="42" t="s">
        <v>73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4" t="str">
        <f>IF(SUM(I18,I26,I34,I42)=0,"",SUM(I18,I26,I34,I42))</f>
        <v/>
      </c>
    </row>
    <row r="21" spans="1:11" ht="15" customHeight="1" x14ac:dyDescent="0.25">
      <c r="A21" s="11"/>
      <c r="B21" s="156" t="s">
        <v>38</v>
      </c>
      <c r="C21" s="156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5" t="s">
        <v>83</v>
      </c>
      <c r="C22" s="155"/>
      <c r="D22" s="43"/>
      <c r="E22" s="112"/>
      <c r="F22" s="43"/>
      <c r="G22" s="67" t="s">
        <v>17</v>
      </c>
      <c r="H22" s="43"/>
      <c r="I22" s="111" t="str">
        <f>E24</f>
        <v/>
      </c>
      <c r="J22" s="43"/>
    </row>
    <row r="23" spans="1:11" ht="15" customHeight="1" x14ac:dyDescent="0.25">
      <c r="A23" s="11"/>
      <c r="B23" s="155" t="s">
        <v>84</v>
      </c>
      <c r="C23" s="155"/>
      <c r="D23" s="43"/>
      <c r="E23" s="112"/>
      <c r="F23" s="43"/>
      <c r="G23" s="67" t="s">
        <v>19</v>
      </c>
      <c r="H23" s="43"/>
      <c r="I23" s="113"/>
      <c r="J23" s="43"/>
    </row>
    <row r="24" spans="1:11" ht="15" customHeight="1" x14ac:dyDescent="0.25">
      <c r="A24" s="11"/>
      <c r="B24" s="155" t="s">
        <v>85</v>
      </c>
      <c r="C24" s="155"/>
      <c r="D24" s="43"/>
      <c r="E24" s="111" t="str">
        <f>IF(COUNTA(E22:E23)=2,IF(E22-E23=0,"",E22-E23),"")</f>
        <v/>
      </c>
      <c r="F24" s="43"/>
      <c r="G24" s="67" t="s">
        <v>18</v>
      </c>
      <c r="H24" s="43"/>
      <c r="I24" s="95"/>
      <c r="J24" s="43"/>
    </row>
    <row r="25" spans="1:11" ht="15" customHeight="1" x14ac:dyDescent="0.25">
      <c r="A25" s="11"/>
      <c r="B25" s="155" t="s">
        <v>86</v>
      </c>
      <c r="C25" s="155"/>
      <c r="D25" s="43"/>
      <c r="E25" s="68" t="str">
        <f>IF(E24="","",E24/E22)</f>
        <v/>
      </c>
      <c r="F25" s="43"/>
      <c r="G25" s="67" t="s">
        <v>20</v>
      </c>
      <c r="H25" s="43"/>
      <c r="I25" s="114" t="str">
        <f>IF(ISERROR(IF(I23="","",I22*I23)),"",IF(I23="","",I22*I23))</f>
        <v/>
      </c>
      <c r="J25" s="43"/>
    </row>
    <row r="26" spans="1:11" ht="15" customHeight="1" x14ac:dyDescent="0.25">
      <c r="A26" s="11"/>
      <c r="B26" s="102"/>
      <c r="C26" s="102"/>
      <c r="D26" s="43"/>
      <c r="E26" s="70"/>
      <c r="F26" s="43"/>
      <c r="G26" s="67" t="s">
        <v>117</v>
      </c>
      <c r="H26" s="43"/>
      <c r="I26" s="115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4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56" t="s">
        <v>39</v>
      </c>
      <c r="C29" s="156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5" t="s">
        <v>83</v>
      </c>
      <c r="C30" s="155"/>
      <c r="D30" s="43"/>
      <c r="E30" s="112"/>
      <c r="F30" s="43"/>
      <c r="G30" s="67" t="s">
        <v>17</v>
      </c>
      <c r="H30" s="43"/>
      <c r="I30" s="111" t="str">
        <f>E32</f>
        <v/>
      </c>
      <c r="J30" s="44"/>
    </row>
    <row r="31" spans="1:11" ht="15" customHeight="1" x14ac:dyDescent="0.25">
      <c r="A31" s="10"/>
      <c r="B31" s="155" t="s">
        <v>84</v>
      </c>
      <c r="C31" s="155"/>
      <c r="D31" s="43"/>
      <c r="E31" s="112"/>
      <c r="F31" s="43"/>
      <c r="G31" s="67" t="s">
        <v>19</v>
      </c>
      <c r="H31" s="43"/>
      <c r="I31" s="113"/>
      <c r="J31" s="43"/>
    </row>
    <row r="32" spans="1:11" ht="15" customHeight="1" x14ac:dyDescent="0.25">
      <c r="A32" s="10"/>
      <c r="B32" s="155" t="s">
        <v>85</v>
      </c>
      <c r="C32" s="155"/>
      <c r="D32" s="43"/>
      <c r="E32" s="111" t="str">
        <f>IF(COUNTA(E30:E31)=2,IF(E30-E31=0,"",E30-E31),"")</f>
        <v/>
      </c>
      <c r="F32" s="43"/>
      <c r="G32" s="67" t="s">
        <v>18</v>
      </c>
      <c r="H32" s="43"/>
      <c r="I32" s="95"/>
      <c r="J32" s="43"/>
    </row>
    <row r="33" spans="1:10" ht="15" customHeight="1" x14ac:dyDescent="0.25">
      <c r="A33" s="10"/>
      <c r="B33" s="155" t="s">
        <v>86</v>
      </c>
      <c r="C33" s="155"/>
      <c r="D33" s="43"/>
      <c r="E33" s="68" t="str">
        <f>IF(E32="","",E32/E30)</f>
        <v/>
      </c>
      <c r="F33" s="43"/>
      <c r="G33" s="67" t="s">
        <v>20</v>
      </c>
      <c r="H33" s="43"/>
      <c r="I33" s="114" t="str">
        <f>IF(ISERROR(IF(I31="","",I30*I31)),"",IF(I31="","",I30*I31))</f>
        <v/>
      </c>
      <c r="J33" s="43"/>
    </row>
    <row r="34" spans="1:10" ht="15" customHeight="1" x14ac:dyDescent="0.25">
      <c r="A34" s="10"/>
      <c r="B34" s="102"/>
      <c r="C34" s="102"/>
      <c r="D34" s="43"/>
      <c r="E34" s="70"/>
      <c r="F34" s="43"/>
      <c r="G34" s="67" t="s">
        <v>117</v>
      </c>
      <c r="H34" s="43"/>
      <c r="I34" s="115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4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56" t="s">
        <v>40</v>
      </c>
      <c r="C37" s="156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5" t="s">
        <v>83</v>
      </c>
      <c r="C38" s="155"/>
      <c r="D38" s="43"/>
      <c r="E38" s="112"/>
      <c r="F38" s="43"/>
      <c r="G38" s="67" t="s">
        <v>17</v>
      </c>
      <c r="H38" s="43"/>
      <c r="I38" s="111" t="str">
        <f>E40</f>
        <v/>
      </c>
      <c r="J38" s="43"/>
    </row>
    <row r="39" spans="1:10" ht="15" customHeight="1" x14ac:dyDescent="0.35">
      <c r="A39" s="11"/>
      <c r="B39" s="155" t="s">
        <v>84</v>
      </c>
      <c r="C39" s="155"/>
      <c r="D39" s="43"/>
      <c r="E39" s="112"/>
      <c r="F39" s="43"/>
      <c r="G39" s="67" t="s">
        <v>19</v>
      </c>
      <c r="H39" s="43"/>
      <c r="I39" s="113"/>
      <c r="J39" s="44"/>
    </row>
    <row r="40" spans="1:10" ht="15" customHeight="1" x14ac:dyDescent="0.25">
      <c r="A40" s="10"/>
      <c r="B40" s="155" t="s">
        <v>85</v>
      </c>
      <c r="C40" s="155"/>
      <c r="D40" s="43"/>
      <c r="E40" s="111" t="str">
        <f>IF(COUNTA(E38:E39)=2,IF(E38-E39=0,"",E38-E39),"")</f>
        <v/>
      </c>
      <c r="F40" s="43"/>
      <c r="G40" s="67" t="s">
        <v>18</v>
      </c>
      <c r="H40" s="43"/>
      <c r="I40" s="95"/>
      <c r="J40" s="43"/>
    </row>
    <row r="41" spans="1:10" ht="15" customHeight="1" x14ac:dyDescent="0.25">
      <c r="A41" s="10"/>
      <c r="B41" s="155" t="s">
        <v>86</v>
      </c>
      <c r="C41" s="155"/>
      <c r="D41" s="43"/>
      <c r="E41" s="68" t="str">
        <f>IF(E40="","",E40/E38)</f>
        <v/>
      </c>
      <c r="F41" s="43"/>
      <c r="G41" s="67" t="s">
        <v>20</v>
      </c>
      <c r="H41" s="43"/>
      <c r="I41" s="114" t="str">
        <f>IF(ISERROR(IF(I39="","",I38*I39)),"",IF(I39="","",I38*I39))</f>
        <v/>
      </c>
      <c r="J41" s="43"/>
    </row>
    <row r="42" spans="1:10" ht="15" customHeight="1" x14ac:dyDescent="0.25">
      <c r="A42" s="10"/>
      <c r="B42" s="102"/>
      <c r="C42" s="102"/>
      <c r="D42" s="43"/>
      <c r="E42" s="70"/>
      <c r="F42" s="43"/>
      <c r="G42" s="67" t="s">
        <v>117</v>
      </c>
      <c r="H42" s="43"/>
      <c r="I42" s="115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4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topLeftCell="A10" workbookViewId="0">
      <selection activeCell="I16" sqref="I16:I18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1" t="str">
        <f ca="1">MID(CELL("filename",A1),FIND("]",CELL("filename",A1))+1,50)</f>
        <v>Supplies and 5S Savings</v>
      </c>
      <c r="C2" s="141"/>
      <c r="D2" s="141"/>
      <c r="E2" s="141"/>
      <c r="F2" s="141"/>
      <c r="G2" s="141"/>
      <c r="H2" s="141"/>
      <c r="I2" s="141"/>
    </row>
    <row r="4" spans="2:11" ht="15" customHeight="1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  <c r="H4" s="178"/>
      <c r="I4" s="178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  <c r="H6" s="178"/>
      <c r="I6" s="178"/>
    </row>
    <row r="7" spans="2:11" ht="15" customHeight="1" x14ac:dyDescent="0.25"/>
    <row r="8" spans="2:11" ht="15.75" thickBot="1" x14ac:dyDescent="0.3"/>
    <row r="9" spans="2:11" ht="15" customHeight="1" x14ac:dyDescent="0.25">
      <c r="B9" s="169" t="s">
        <v>2</v>
      </c>
      <c r="C9" s="170"/>
      <c r="D9" s="170"/>
      <c r="E9" s="170"/>
      <c r="F9" s="170"/>
      <c r="G9" s="170"/>
      <c r="H9" s="170"/>
      <c r="I9" s="171"/>
    </row>
    <row r="10" spans="2:11" ht="15.75" customHeight="1" thickBot="1" x14ac:dyDescent="0.3">
      <c r="B10" s="172"/>
      <c r="C10" s="173"/>
      <c r="D10" s="173"/>
      <c r="E10" s="173"/>
      <c r="F10" s="173"/>
      <c r="G10" s="173"/>
      <c r="H10" s="173"/>
      <c r="I10" s="174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80" t="s">
        <v>25</v>
      </c>
      <c r="C13" s="181"/>
      <c r="D13" s="181"/>
      <c r="E13" s="182"/>
      <c r="G13" s="183" t="s">
        <v>43</v>
      </c>
      <c r="H13" s="184"/>
      <c r="I13" s="185"/>
    </row>
    <row r="14" spans="2:11" ht="15.75" thickBot="1" x14ac:dyDescent="0.3">
      <c r="B14" s="179" t="s">
        <v>37</v>
      </c>
      <c r="C14" s="179"/>
      <c r="D14" s="43"/>
      <c r="E14" s="78"/>
      <c r="F14" s="3"/>
      <c r="G14" s="79" t="s">
        <v>47</v>
      </c>
      <c r="H14" s="43"/>
      <c r="I14" s="78"/>
      <c r="K14" s="42" t="s">
        <v>65</v>
      </c>
    </row>
    <row r="15" spans="2:11" ht="15.75" customHeight="1" x14ac:dyDescent="0.25">
      <c r="B15" s="155" t="s">
        <v>22</v>
      </c>
      <c r="C15" s="155"/>
      <c r="D15" s="43"/>
      <c r="E15" s="60"/>
      <c r="F15" s="3"/>
      <c r="G15" s="61" t="s">
        <v>67</v>
      </c>
      <c r="H15" s="43"/>
      <c r="I15" s="60"/>
      <c r="K15" s="97" t="str">
        <f>IF(SUM(E19,E26,E33,E40,E47,E54,E61,E68,E75,E82)=0,"",SUM(E19,E26,E33,E40,E47,E54,E61,E68,E75,E82))</f>
        <v/>
      </c>
    </row>
    <row r="16" spans="2:11" ht="15.75" customHeight="1" thickBot="1" x14ac:dyDescent="0.3">
      <c r="B16" s="155" t="s">
        <v>63</v>
      </c>
      <c r="C16" s="155"/>
      <c r="D16" s="43"/>
      <c r="E16" s="119"/>
      <c r="F16" s="3"/>
      <c r="G16" s="61" t="s">
        <v>44</v>
      </c>
      <c r="H16" s="43"/>
      <c r="I16" s="120"/>
      <c r="K16" s="3"/>
    </row>
    <row r="17" spans="1:11" ht="15.75" thickBot="1" x14ac:dyDescent="0.3">
      <c r="B17" s="155" t="s">
        <v>23</v>
      </c>
      <c r="C17" s="155"/>
      <c r="D17" s="43"/>
      <c r="E17" s="96"/>
      <c r="F17" s="3"/>
      <c r="G17" s="61" t="s">
        <v>45</v>
      </c>
      <c r="H17" s="43"/>
      <c r="I17" s="96"/>
      <c r="K17" s="49" t="s">
        <v>66</v>
      </c>
    </row>
    <row r="18" spans="1:11" x14ac:dyDescent="0.25">
      <c r="A18" s="2"/>
      <c r="B18" s="155" t="s">
        <v>64</v>
      </c>
      <c r="C18" s="155"/>
      <c r="D18" s="43"/>
      <c r="E18" s="119"/>
      <c r="F18" s="3"/>
      <c r="G18" s="61" t="s">
        <v>46</v>
      </c>
      <c r="H18" s="43"/>
      <c r="I18" s="120"/>
      <c r="K18" s="97" t="str">
        <f>IF(SUM(I19,I26,I33,I40,I47,I54,I61,I68,I75,I82)=0,"",SUM(I19,I26,I33,I40,I47,I54,I61,I68,I75,I82))</f>
        <v/>
      </c>
    </row>
    <row r="19" spans="1:11" x14ac:dyDescent="0.25">
      <c r="A19" s="2"/>
      <c r="B19" s="155" t="s">
        <v>24</v>
      </c>
      <c r="C19" s="155"/>
      <c r="D19" s="43"/>
      <c r="E19" s="123" t="str">
        <f>IF(((E18*E17)+(E17*E16))&lt;&gt;0,IF(((E18*E17)+(E17*E16))=0,"",(E18*E17)+(E17*E16)),"")</f>
        <v/>
      </c>
      <c r="F19" s="3"/>
      <c r="G19" s="61" t="s">
        <v>24</v>
      </c>
      <c r="H19" s="43"/>
      <c r="I19" s="123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56" t="s">
        <v>38</v>
      </c>
      <c r="C21" s="156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5" t="s">
        <v>22</v>
      </c>
      <c r="C22" s="155"/>
      <c r="D22" s="43"/>
      <c r="E22" s="60"/>
      <c r="F22" s="3"/>
      <c r="G22" s="61" t="s">
        <v>67</v>
      </c>
      <c r="H22" s="43"/>
      <c r="I22" s="60"/>
    </row>
    <row r="23" spans="1:11" x14ac:dyDescent="0.25">
      <c r="A23" s="11"/>
      <c r="B23" s="155" t="s">
        <v>63</v>
      </c>
      <c r="C23" s="155"/>
      <c r="D23" s="43"/>
      <c r="E23" s="119"/>
      <c r="F23" s="3"/>
      <c r="G23" s="61" t="s">
        <v>44</v>
      </c>
      <c r="H23" s="43"/>
      <c r="I23" s="120"/>
    </row>
    <row r="24" spans="1:11" x14ac:dyDescent="0.25">
      <c r="B24" s="155" t="s">
        <v>23</v>
      </c>
      <c r="C24" s="155"/>
      <c r="D24" s="43"/>
      <c r="E24" s="96"/>
      <c r="F24" s="3"/>
      <c r="G24" s="61" t="s">
        <v>45</v>
      </c>
      <c r="H24" s="43"/>
      <c r="I24" s="96"/>
    </row>
    <row r="25" spans="1:11" x14ac:dyDescent="0.25">
      <c r="B25" s="155" t="s">
        <v>64</v>
      </c>
      <c r="C25" s="155"/>
      <c r="D25" s="43"/>
      <c r="E25" s="119"/>
      <c r="F25" s="3"/>
      <c r="G25" s="61" t="s">
        <v>46</v>
      </c>
      <c r="H25" s="43"/>
      <c r="I25" s="120"/>
    </row>
    <row r="26" spans="1:11" x14ac:dyDescent="0.25">
      <c r="B26" s="155" t="s">
        <v>24</v>
      </c>
      <c r="C26" s="155"/>
      <c r="D26" s="43"/>
      <c r="E26" s="123" t="str">
        <f>IF(((E25*E24)+(E24*E23))&lt;&gt;0,IF(((E25*E24)+(E24*E23))=0,"",(E25*E24)+(E24*E23)),"")</f>
        <v/>
      </c>
      <c r="F26" s="3"/>
      <c r="G26" s="61" t="s">
        <v>24</v>
      </c>
      <c r="H26" s="43"/>
      <c r="I26" s="123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56" t="s">
        <v>39</v>
      </c>
      <c r="C28" s="156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5" t="s">
        <v>22</v>
      </c>
      <c r="C29" s="155"/>
      <c r="D29" s="43"/>
      <c r="E29" s="60"/>
      <c r="F29" s="3"/>
      <c r="G29" s="61" t="s">
        <v>67</v>
      </c>
      <c r="H29" s="43"/>
      <c r="I29" s="60"/>
    </row>
    <row r="30" spans="1:11" x14ac:dyDescent="0.25">
      <c r="A30" s="2"/>
      <c r="B30" s="155" t="s">
        <v>63</v>
      </c>
      <c r="C30" s="155"/>
      <c r="D30" s="43"/>
      <c r="E30" s="119"/>
      <c r="F30" s="3"/>
      <c r="G30" s="61" t="s">
        <v>44</v>
      </c>
      <c r="H30" s="43"/>
      <c r="I30" s="120"/>
    </row>
    <row r="31" spans="1:11" x14ac:dyDescent="0.25">
      <c r="A31" s="2"/>
      <c r="B31" s="155" t="s">
        <v>23</v>
      </c>
      <c r="C31" s="155"/>
      <c r="D31" s="43"/>
      <c r="E31" s="96"/>
      <c r="F31" s="3"/>
      <c r="G31" s="61" t="s">
        <v>45</v>
      </c>
      <c r="H31" s="43"/>
      <c r="I31" s="96"/>
    </row>
    <row r="32" spans="1:11" x14ac:dyDescent="0.25">
      <c r="A32" s="2"/>
      <c r="B32" s="155" t="s">
        <v>64</v>
      </c>
      <c r="C32" s="155"/>
      <c r="D32" s="43"/>
      <c r="E32" s="119"/>
      <c r="F32" s="3"/>
      <c r="G32" s="61" t="s">
        <v>46</v>
      </c>
      <c r="H32" s="43"/>
      <c r="I32" s="120"/>
    </row>
    <row r="33" spans="1:9" x14ac:dyDescent="0.25">
      <c r="B33" s="155" t="s">
        <v>24</v>
      </c>
      <c r="C33" s="155"/>
      <c r="D33" s="43"/>
      <c r="E33" s="123" t="str">
        <f>IF(((E32*E31)+(E31*E30))&lt;&gt;0,IF(((E32*E31)+(E31*E30))=0,"",(E32*E31)+(E31*E30)),"")</f>
        <v/>
      </c>
      <c r="F33" s="3"/>
      <c r="G33" s="61" t="s">
        <v>24</v>
      </c>
      <c r="H33" s="43"/>
      <c r="I33" s="123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56" t="s">
        <v>40</v>
      </c>
      <c r="C35" s="156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5" t="s">
        <v>22</v>
      </c>
      <c r="C36" s="155"/>
      <c r="D36" s="43"/>
      <c r="E36" s="60"/>
      <c r="F36" s="3"/>
      <c r="G36" s="61" t="s">
        <v>67</v>
      </c>
      <c r="H36" s="43"/>
      <c r="I36" s="60"/>
    </row>
    <row r="37" spans="1:9" x14ac:dyDescent="0.25">
      <c r="A37" s="2"/>
      <c r="B37" s="155" t="s">
        <v>63</v>
      </c>
      <c r="C37" s="155"/>
      <c r="D37" s="43"/>
      <c r="E37" s="119"/>
      <c r="F37" s="3"/>
      <c r="G37" s="61" t="s">
        <v>44</v>
      </c>
      <c r="H37" s="43"/>
      <c r="I37" s="120"/>
    </row>
    <row r="38" spans="1:9" x14ac:dyDescent="0.25">
      <c r="A38" s="2"/>
      <c r="B38" s="155" t="s">
        <v>23</v>
      </c>
      <c r="C38" s="155"/>
      <c r="D38" s="43"/>
      <c r="E38" s="96"/>
      <c r="F38" s="3"/>
      <c r="G38" s="61" t="s">
        <v>45</v>
      </c>
      <c r="H38" s="43"/>
      <c r="I38" s="96"/>
    </row>
    <row r="39" spans="1:9" x14ac:dyDescent="0.25">
      <c r="A39" s="2"/>
      <c r="B39" s="155" t="s">
        <v>64</v>
      </c>
      <c r="C39" s="155"/>
      <c r="D39" s="43"/>
      <c r="E39" s="119"/>
      <c r="F39" s="3"/>
      <c r="G39" s="61" t="s">
        <v>46</v>
      </c>
      <c r="H39" s="43"/>
      <c r="I39" s="120"/>
    </row>
    <row r="40" spans="1:9" x14ac:dyDescent="0.25">
      <c r="A40" s="2"/>
      <c r="B40" s="155" t="s">
        <v>24</v>
      </c>
      <c r="C40" s="155"/>
      <c r="D40" s="43"/>
      <c r="E40" s="123" t="str">
        <f>IF(((E39*E38)+(E38*E37))&lt;&gt;0,IF(((E39*E38)+(E38*E37))=0,"",(E39*E38)+(E38*E37)),"")</f>
        <v/>
      </c>
      <c r="F40" s="3"/>
      <c r="G40" s="61" t="s">
        <v>24</v>
      </c>
      <c r="H40" s="43"/>
      <c r="I40" s="123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56" t="s">
        <v>41</v>
      </c>
      <c r="C42" s="156"/>
      <c r="D42" s="43"/>
      <c r="E42" s="59"/>
      <c r="F42" s="3"/>
      <c r="G42" s="62" t="s">
        <v>53</v>
      </c>
      <c r="H42" s="43"/>
      <c r="I42" s="59"/>
    </row>
    <row r="43" spans="1:9" x14ac:dyDescent="0.25">
      <c r="B43" s="155" t="s">
        <v>22</v>
      </c>
      <c r="C43" s="155"/>
      <c r="D43" s="43"/>
      <c r="E43" s="60"/>
      <c r="F43" s="3"/>
      <c r="G43" s="61" t="s">
        <v>67</v>
      </c>
      <c r="H43" s="43"/>
      <c r="I43" s="60"/>
    </row>
    <row r="44" spans="1:9" x14ac:dyDescent="0.25">
      <c r="B44" s="155" t="s">
        <v>63</v>
      </c>
      <c r="C44" s="155"/>
      <c r="D44" s="43"/>
      <c r="E44" s="119"/>
      <c r="F44" s="3"/>
      <c r="G44" s="61" t="s">
        <v>44</v>
      </c>
      <c r="H44" s="43"/>
      <c r="I44" s="120"/>
    </row>
    <row r="45" spans="1:9" x14ac:dyDescent="0.25">
      <c r="A45" s="2"/>
      <c r="B45" s="155" t="s">
        <v>23</v>
      </c>
      <c r="C45" s="155"/>
      <c r="D45" s="43"/>
      <c r="E45" s="96"/>
      <c r="F45" s="3"/>
      <c r="G45" s="61" t="s">
        <v>45</v>
      </c>
      <c r="H45" s="43"/>
      <c r="I45" s="96"/>
    </row>
    <row r="46" spans="1:9" x14ac:dyDescent="0.25">
      <c r="A46" s="2"/>
      <c r="B46" s="155" t="s">
        <v>64</v>
      </c>
      <c r="C46" s="155"/>
      <c r="D46" s="43"/>
      <c r="E46" s="119"/>
      <c r="F46" s="3"/>
      <c r="G46" s="61" t="s">
        <v>46</v>
      </c>
      <c r="H46" s="43"/>
      <c r="I46" s="120"/>
    </row>
    <row r="47" spans="1:9" x14ac:dyDescent="0.25">
      <c r="A47" s="2"/>
      <c r="B47" s="155" t="s">
        <v>24</v>
      </c>
      <c r="C47" s="155"/>
      <c r="D47" s="43"/>
      <c r="E47" s="123" t="str">
        <f>IF(((E46*E45)+(E45*E44))&lt;&gt;0,IF(((E46*E45)+(E45*E44))=0,"",(E46*E45)+(E45*E44)),"")</f>
        <v/>
      </c>
      <c r="F47" s="3"/>
      <c r="G47" s="61" t="s">
        <v>24</v>
      </c>
      <c r="H47" s="43"/>
      <c r="I47" s="123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56" t="s">
        <v>42</v>
      </c>
      <c r="C49" s="156"/>
      <c r="D49" s="43"/>
      <c r="E49" s="59"/>
      <c r="F49" s="3"/>
      <c r="G49" s="62" t="s">
        <v>52</v>
      </c>
      <c r="H49" s="43"/>
      <c r="I49" s="59"/>
    </row>
    <row r="50" spans="1:9" x14ac:dyDescent="0.25">
      <c r="B50" s="155" t="s">
        <v>22</v>
      </c>
      <c r="C50" s="155"/>
      <c r="D50" s="43"/>
      <c r="E50" s="60"/>
      <c r="F50" s="3"/>
      <c r="G50" s="61" t="s">
        <v>67</v>
      </c>
      <c r="H50" s="43"/>
      <c r="I50" s="60"/>
    </row>
    <row r="51" spans="1:9" x14ac:dyDescent="0.25">
      <c r="B51" s="155" t="s">
        <v>63</v>
      </c>
      <c r="C51" s="155"/>
      <c r="D51" s="43"/>
      <c r="E51" s="119"/>
      <c r="F51" s="3"/>
      <c r="G51" s="61" t="s">
        <v>44</v>
      </c>
      <c r="H51" s="43"/>
      <c r="I51" s="120"/>
    </row>
    <row r="52" spans="1:9" x14ac:dyDescent="0.25">
      <c r="B52" s="155" t="s">
        <v>23</v>
      </c>
      <c r="C52" s="155"/>
      <c r="D52" s="43"/>
      <c r="E52" s="96"/>
      <c r="F52" s="3"/>
      <c r="G52" s="61" t="s">
        <v>45</v>
      </c>
      <c r="H52" s="43"/>
      <c r="I52" s="96"/>
    </row>
    <row r="53" spans="1:9" x14ac:dyDescent="0.25">
      <c r="B53" s="155" t="s">
        <v>64</v>
      </c>
      <c r="C53" s="155"/>
      <c r="D53" s="43"/>
      <c r="E53" s="119"/>
      <c r="F53" s="3"/>
      <c r="G53" s="61" t="s">
        <v>46</v>
      </c>
      <c r="H53" s="43"/>
      <c r="I53" s="120"/>
    </row>
    <row r="54" spans="1:9" x14ac:dyDescent="0.25">
      <c r="A54" s="2"/>
      <c r="B54" s="155" t="s">
        <v>24</v>
      </c>
      <c r="C54" s="155"/>
      <c r="D54" s="43"/>
      <c r="E54" s="123" t="str">
        <f>IF(((E53*E52)+(E52*E51))&lt;&gt;0,IF(((E53*E52)+(E52*E51))=0,"",(E53*E52)+(E52*E51)),"")</f>
        <v/>
      </c>
      <c r="F54" s="3"/>
      <c r="G54" s="61" t="s">
        <v>24</v>
      </c>
      <c r="H54" s="43"/>
      <c r="I54" s="123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56" t="s">
        <v>26</v>
      </c>
      <c r="C56" s="156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5" t="s">
        <v>22</v>
      </c>
      <c r="C57" s="155"/>
      <c r="D57" s="43"/>
      <c r="E57" s="60"/>
      <c r="F57" s="3"/>
      <c r="G57" s="61" t="s">
        <v>67</v>
      </c>
      <c r="H57" s="43"/>
      <c r="I57" s="60"/>
    </row>
    <row r="58" spans="1:9" x14ac:dyDescent="0.25">
      <c r="A58" s="2"/>
      <c r="B58" s="155" t="s">
        <v>63</v>
      </c>
      <c r="C58" s="155"/>
      <c r="D58" s="43"/>
      <c r="E58" s="119"/>
      <c r="F58" s="3"/>
      <c r="G58" s="61" t="s">
        <v>44</v>
      </c>
      <c r="H58" s="43"/>
      <c r="I58" s="120"/>
    </row>
    <row r="59" spans="1:9" x14ac:dyDescent="0.25">
      <c r="A59" s="11"/>
      <c r="B59" s="155" t="s">
        <v>23</v>
      </c>
      <c r="C59" s="155"/>
      <c r="D59" s="43"/>
      <c r="E59" s="96"/>
      <c r="F59" s="3"/>
      <c r="G59" s="61" t="s">
        <v>45</v>
      </c>
      <c r="H59" s="43"/>
      <c r="I59" s="96"/>
    </row>
    <row r="60" spans="1:9" x14ac:dyDescent="0.25">
      <c r="B60" s="155" t="s">
        <v>64</v>
      </c>
      <c r="C60" s="155"/>
      <c r="D60" s="43"/>
      <c r="E60" s="119"/>
      <c r="F60" s="3"/>
      <c r="G60" s="61" t="s">
        <v>46</v>
      </c>
      <c r="H60" s="43"/>
      <c r="I60" s="120"/>
    </row>
    <row r="61" spans="1:9" x14ac:dyDescent="0.25">
      <c r="B61" s="155" t="s">
        <v>24</v>
      </c>
      <c r="C61" s="155"/>
      <c r="D61" s="43"/>
      <c r="E61" s="123" t="str">
        <f>IF(((E60*E59)+(E59*E58))&lt;&gt;0,IF(((E60*E59)+(E59*E58))=0,"",(E60*E59)+(E59*E58)),"")</f>
        <v/>
      </c>
      <c r="F61" s="3"/>
      <c r="G61" s="61" t="s">
        <v>24</v>
      </c>
      <c r="H61" s="43"/>
      <c r="I61" s="123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56" t="s">
        <v>27</v>
      </c>
      <c r="C63" s="156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5" t="s">
        <v>22</v>
      </c>
      <c r="C64" s="155"/>
      <c r="D64" s="43"/>
      <c r="E64" s="60"/>
      <c r="F64" s="3"/>
      <c r="G64" s="61" t="s">
        <v>67</v>
      </c>
      <c r="H64" s="43"/>
      <c r="I64" s="60"/>
    </row>
    <row r="65" spans="1:9" x14ac:dyDescent="0.25">
      <c r="A65" s="2"/>
      <c r="B65" s="155" t="s">
        <v>63</v>
      </c>
      <c r="C65" s="155"/>
      <c r="D65" s="43"/>
      <c r="E65" s="119"/>
      <c r="F65" s="3"/>
      <c r="G65" s="61" t="s">
        <v>44</v>
      </c>
      <c r="H65" s="43"/>
      <c r="I65" s="120"/>
    </row>
    <row r="66" spans="1:9" x14ac:dyDescent="0.25">
      <c r="A66" s="2"/>
      <c r="B66" s="155" t="s">
        <v>23</v>
      </c>
      <c r="C66" s="155"/>
      <c r="D66" s="43"/>
      <c r="E66" s="96"/>
      <c r="F66" s="3"/>
      <c r="G66" s="61" t="s">
        <v>45</v>
      </c>
      <c r="H66" s="43"/>
      <c r="I66" s="96"/>
    </row>
    <row r="67" spans="1:9" x14ac:dyDescent="0.25">
      <c r="A67" s="2"/>
      <c r="B67" s="155" t="s">
        <v>64</v>
      </c>
      <c r="C67" s="155"/>
      <c r="D67" s="43"/>
      <c r="E67" s="119"/>
      <c r="F67" s="3"/>
      <c r="G67" s="61" t="s">
        <v>46</v>
      </c>
      <c r="H67" s="43"/>
      <c r="I67" s="120"/>
    </row>
    <row r="68" spans="1:9" x14ac:dyDescent="0.25">
      <c r="A68" s="11"/>
      <c r="B68" s="155" t="s">
        <v>24</v>
      </c>
      <c r="C68" s="155"/>
      <c r="D68" s="43"/>
      <c r="E68" s="123" t="str">
        <f>IF(((E67*E66)+(E66*E65))&lt;&gt;0,IF(((E67*E66)+(E66*E65))=0,"",(E67*E66)+(E66*E65)),"")</f>
        <v/>
      </c>
      <c r="F68" s="3"/>
      <c r="G68" s="61" t="s">
        <v>24</v>
      </c>
      <c r="H68" s="43"/>
      <c r="I68" s="123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56" t="s">
        <v>28</v>
      </c>
      <c r="C70" s="156"/>
      <c r="D70" s="43"/>
      <c r="E70" s="59"/>
      <c r="F70" s="3"/>
      <c r="G70" s="62" t="s">
        <v>49</v>
      </c>
      <c r="H70" s="43"/>
      <c r="I70" s="59"/>
    </row>
    <row r="71" spans="1:9" x14ac:dyDescent="0.25">
      <c r="B71" s="155" t="s">
        <v>22</v>
      </c>
      <c r="C71" s="155"/>
      <c r="D71" s="43"/>
      <c r="E71" s="60"/>
      <c r="F71" s="3"/>
      <c r="G71" s="61" t="s">
        <v>67</v>
      </c>
      <c r="H71" s="43"/>
      <c r="I71" s="60"/>
    </row>
    <row r="72" spans="1:9" x14ac:dyDescent="0.25">
      <c r="A72" s="2"/>
      <c r="B72" s="155" t="s">
        <v>63</v>
      </c>
      <c r="C72" s="155"/>
      <c r="D72" s="43"/>
      <c r="E72" s="119"/>
      <c r="F72" s="3"/>
      <c r="G72" s="61" t="s">
        <v>44</v>
      </c>
      <c r="H72" s="43"/>
      <c r="I72" s="120"/>
    </row>
    <row r="73" spans="1:9" x14ac:dyDescent="0.25">
      <c r="A73" s="2"/>
      <c r="B73" s="155" t="s">
        <v>23</v>
      </c>
      <c r="C73" s="155"/>
      <c r="D73" s="43"/>
      <c r="E73" s="96"/>
      <c r="F73" s="3"/>
      <c r="G73" s="61" t="s">
        <v>45</v>
      </c>
      <c r="H73" s="43"/>
      <c r="I73" s="96"/>
    </row>
    <row r="74" spans="1:9" x14ac:dyDescent="0.25">
      <c r="A74" s="2"/>
      <c r="B74" s="155" t="s">
        <v>64</v>
      </c>
      <c r="C74" s="155"/>
      <c r="D74" s="43"/>
      <c r="E74" s="119"/>
      <c r="F74" s="3"/>
      <c r="G74" s="61" t="s">
        <v>46</v>
      </c>
      <c r="H74" s="43"/>
      <c r="I74" s="120"/>
    </row>
    <row r="75" spans="1:9" x14ac:dyDescent="0.25">
      <c r="A75" s="2"/>
      <c r="B75" s="155" t="s">
        <v>24</v>
      </c>
      <c r="C75" s="155"/>
      <c r="D75" s="43"/>
      <c r="E75" s="123" t="str">
        <f>IF(((E74*E73)+(E73*E72))&lt;&gt;0,IF(((E74*E73)+(E73*E72))=0,"",(E74*E73)+(E73*E72)),"")</f>
        <v/>
      </c>
      <c r="F75" s="3"/>
      <c r="G75" s="61" t="s">
        <v>24</v>
      </c>
      <c r="H75" s="43"/>
      <c r="I75" s="123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56" t="s">
        <v>29</v>
      </c>
      <c r="C77" s="156"/>
      <c r="D77" s="43"/>
      <c r="E77" s="59"/>
      <c r="F77" s="3"/>
      <c r="G77" s="62" t="s">
        <v>48</v>
      </c>
      <c r="H77" s="43"/>
      <c r="I77" s="59"/>
    </row>
    <row r="78" spans="1:9" x14ac:dyDescent="0.25">
      <c r="B78" s="155" t="s">
        <v>22</v>
      </c>
      <c r="C78" s="155"/>
      <c r="D78" s="43"/>
      <c r="E78" s="60"/>
      <c r="F78" s="3"/>
      <c r="G78" s="61" t="s">
        <v>67</v>
      </c>
      <c r="H78" s="43"/>
      <c r="I78" s="60"/>
    </row>
    <row r="79" spans="1:9" x14ac:dyDescent="0.25">
      <c r="B79" s="155" t="s">
        <v>63</v>
      </c>
      <c r="C79" s="155"/>
      <c r="D79" s="43"/>
      <c r="E79" s="119"/>
      <c r="F79" s="3"/>
      <c r="G79" s="61" t="s">
        <v>44</v>
      </c>
      <c r="H79" s="43"/>
      <c r="I79" s="120"/>
    </row>
    <row r="80" spans="1:9" x14ac:dyDescent="0.25">
      <c r="B80" s="155" t="s">
        <v>23</v>
      </c>
      <c r="C80" s="155"/>
      <c r="D80" s="43"/>
      <c r="E80" s="96"/>
      <c r="F80" s="3"/>
      <c r="G80" s="61" t="s">
        <v>45</v>
      </c>
      <c r="H80" s="43"/>
      <c r="I80" s="96"/>
    </row>
    <row r="81" spans="1:9" x14ac:dyDescent="0.25">
      <c r="A81" s="2"/>
      <c r="B81" s="155" t="s">
        <v>64</v>
      </c>
      <c r="C81" s="155"/>
      <c r="D81" s="43"/>
      <c r="E81" s="119"/>
      <c r="F81" s="3"/>
      <c r="G81" s="61" t="s">
        <v>46</v>
      </c>
      <c r="H81" s="43"/>
      <c r="I81" s="120"/>
    </row>
    <row r="82" spans="1:9" x14ac:dyDescent="0.25">
      <c r="A82" s="2"/>
      <c r="B82" s="155" t="s">
        <v>24</v>
      </c>
      <c r="C82" s="155"/>
      <c r="D82" s="43"/>
      <c r="E82" s="123" t="str">
        <f>IF(((E81*E80)+(E80*E79))&lt;&gt;0,IF(((E81*E80)+(E80*E79))=0,"",(E81*E80)+(E80*E79)),"")</f>
        <v/>
      </c>
      <c r="F82" s="3"/>
      <c r="G82" s="61" t="s">
        <v>24</v>
      </c>
      <c r="H82" s="43"/>
      <c r="I82" s="123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topLeftCell="A16"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1" t="str">
        <f ca="1">MID(CELL("filename",A1),FIND("]",CELL("filename",A1))+1,50)</f>
        <v>Patient Savings</v>
      </c>
      <c r="C2" s="141"/>
      <c r="D2" s="141"/>
      <c r="E2" s="141"/>
      <c r="F2" s="141"/>
      <c r="G2" s="141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  <c r="J4" s="177"/>
      <c r="K4" s="177"/>
      <c r="L4" s="177"/>
      <c r="M4" s="177"/>
      <c r="N4" s="177"/>
      <c r="O4" s="177"/>
    </row>
    <row r="5" spans="2:15" x14ac:dyDescent="0.25">
      <c r="C5" s="39"/>
      <c r="D5" s="39"/>
      <c r="E5" s="39"/>
      <c r="J5" s="177"/>
      <c r="K5" s="177"/>
      <c r="L5" s="177"/>
      <c r="M5" s="177"/>
      <c r="N5" s="177"/>
      <c r="O5" s="177"/>
    </row>
    <row r="6" spans="2:15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  <c r="J6" s="177"/>
      <c r="K6" s="177"/>
      <c r="L6" s="177"/>
      <c r="M6" s="177"/>
      <c r="N6" s="177"/>
      <c r="O6" s="177"/>
    </row>
    <row r="7" spans="2:15" x14ac:dyDescent="0.25">
      <c r="J7" s="177"/>
      <c r="K7" s="177"/>
      <c r="L7" s="177"/>
      <c r="M7" s="177"/>
      <c r="N7" s="177"/>
      <c r="O7" s="177"/>
    </row>
    <row r="8" spans="2:15" ht="15.75" thickBot="1" x14ac:dyDescent="0.3">
      <c r="K8" s="1"/>
      <c r="L8" s="1"/>
    </row>
    <row r="9" spans="2:15" x14ac:dyDescent="0.25">
      <c r="B9" s="169" t="s">
        <v>2</v>
      </c>
      <c r="C9" s="170"/>
      <c r="D9" s="170"/>
      <c r="E9" s="171"/>
    </row>
    <row r="10" spans="2:15" ht="15.75" thickBot="1" x14ac:dyDescent="0.3">
      <c r="B10" s="172"/>
      <c r="C10" s="173"/>
      <c r="D10" s="173"/>
      <c r="E10" s="174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56" t="s">
        <v>37</v>
      </c>
      <c r="C13" s="156"/>
      <c r="D13" s="69"/>
      <c r="E13" s="60"/>
      <c r="G13" s="42" t="s">
        <v>69</v>
      </c>
    </row>
    <row r="14" spans="2:15" x14ac:dyDescent="0.25">
      <c r="B14" s="155" t="s">
        <v>57</v>
      </c>
      <c r="C14" s="155"/>
      <c r="D14" s="69"/>
      <c r="E14" s="117"/>
      <c r="G14" s="81" t="str">
        <f>IF(SUM(E17,E23,E29,E35)=0,"",SUM(E17,E23,E29,E35))</f>
        <v/>
      </c>
    </row>
    <row r="15" spans="2:15" x14ac:dyDescent="0.25">
      <c r="B15" s="155" t="s">
        <v>68</v>
      </c>
      <c r="C15" s="155"/>
      <c r="D15" s="69"/>
      <c r="E15" s="117"/>
    </row>
    <row r="16" spans="2:15" x14ac:dyDescent="0.25">
      <c r="B16" s="155" t="s">
        <v>58</v>
      </c>
      <c r="C16" s="155"/>
      <c r="D16" s="69"/>
      <c r="E16" s="118"/>
    </row>
    <row r="17" spans="2:12" x14ac:dyDescent="0.25">
      <c r="B17" s="155" t="s">
        <v>31</v>
      </c>
      <c r="C17" s="155"/>
      <c r="D17" s="69"/>
      <c r="E17" s="124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56" t="s">
        <v>38</v>
      </c>
      <c r="C19" s="156"/>
      <c r="D19" s="69"/>
      <c r="E19" s="60"/>
    </row>
    <row r="20" spans="2:12" x14ac:dyDescent="0.25">
      <c r="B20" s="155" t="s">
        <v>57</v>
      </c>
      <c r="C20" s="155"/>
      <c r="D20" s="69"/>
      <c r="E20" s="117"/>
    </row>
    <row r="21" spans="2:12" x14ac:dyDescent="0.25">
      <c r="B21" s="155" t="s">
        <v>68</v>
      </c>
      <c r="C21" s="155"/>
      <c r="D21" s="69"/>
      <c r="E21" s="117"/>
    </row>
    <row r="22" spans="2:12" x14ac:dyDescent="0.25">
      <c r="B22" s="155" t="s">
        <v>58</v>
      </c>
      <c r="C22" s="155"/>
      <c r="D22" s="69"/>
      <c r="E22" s="118"/>
    </row>
    <row r="23" spans="2:12" x14ac:dyDescent="0.25">
      <c r="B23" s="155" t="s">
        <v>31</v>
      </c>
      <c r="C23" s="155"/>
      <c r="D23" s="69"/>
      <c r="E23" s="124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56" t="s">
        <v>39</v>
      </c>
      <c r="C25" s="156"/>
      <c r="D25" s="69"/>
      <c r="E25" s="60"/>
    </row>
    <row r="26" spans="2:12" x14ac:dyDescent="0.25">
      <c r="B26" s="155" t="s">
        <v>57</v>
      </c>
      <c r="C26" s="155"/>
      <c r="D26" s="69"/>
      <c r="E26" s="117"/>
      <c r="G26" s="2"/>
      <c r="K26" s="1"/>
      <c r="L26" s="1"/>
    </row>
    <row r="27" spans="2:12" x14ac:dyDescent="0.25">
      <c r="B27" s="155" t="s">
        <v>68</v>
      </c>
      <c r="C27" s="155"/>
      <c r="D27" s="69"/>
      <c r="E27" s="117"/>
    </row>
    <row r="28" spans="2:12" x14ac:dyDescent="0.25">
      <c r="B28" s="155" t="s">
        <v>58</v>
      </c>
      <c r="C28" s="155"/>
      <c r="D28" s="69"/>
      <c r="E28" s="118"/>
    </row>
    <row r="29" spans="2:12" x14ac:dyDescent="0.25">
      <c r="B29" s="155" t="s">
        <v>31</v>
      </c>
      <c r="C29" s="155"/>
      <c r="D29" s="69"/>
      <c r="E29" s="124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56" t="s">
        <v>40</v>
      </c>
      <c r="C31" s="156"/>
      <c r="D31" s="69"/>
      <c r="E31" s="60"/>
    </row>
    <row r="32" spans="2:12" x14ac:dyDescent="0.25">
      <c r="B32" s="155" t="s">
        <v>57</v>
      </c>
      <c r="C32" s="155"/>
      <c r="D32" s="69"/>
      <c r="E32" s="117"/>
    </row>
    <row r="33" spans="2:12" x14ac:dyDescent="0.25">
      <c r="B33" s="155" t="s">
        <v>68</v>
      </c>
      <c r="C33" s="155"/>
      <c r="D33" s="69"/>
      <c r="E33" s="117"/>
      <c r="G33" s="2"/>
      <c r="K33" s="1"/>
      <c r="L33" s="1"/>
    </row>
    <row r="34" spans="2:12" x14ac:dyDescent="0.25">
      <c r="B34" s="155" t="s">
        <v>58</v>
      </c>
      <c r="C34" s="155"/>
      <c r="D34" s="69"/>
      <c r="E34" s="118"/>
    </row>
    <row r="35" spans="2:12" x14ac:dyDescent="0.25">
      <c r="B35" s="155" t="s">
        <v>31</v>
      </c>
      <c r="C35" s="155"/>
      <c r="D35" s="69"/>
      <c r="E35" s="124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topLeftCell="A13"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1" t="str">
        <f ca="1">MID(CELL("filename",A1),FIND("]",CELL("filename",A1))+1,50)</f>
        <v>Processing Days</v>
      </c>
      <c r="C2" s="141"/>
      <c r="D2" s="141"/>
      <c r="E2" s="141"/>
      <c r="F2" s="141"/>
      <c r="G2" s="141"/>
    </row>
    <row r="4" spans="2:7" ht="15" customHeight="1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</row>
    <row r="7" spans="2:7" ht="15" customHeight="1" x14ac:dyDescent="0.25"/>
    <row r="8" spans="2:7" ht="15.75" thickBot="1" x14ac:dyDescent="0.3"/>
    <row r="9" spans="2:7" x14ac:dyDescent="0.25">
      <c r="B9" s="169" t="s">
        <v>2</v>
      </c>
      <c r="C9" s="170"/>
      <c r="D9" s="170"/>
      <c r="E9" s="171"/>
    </row>
    <row r="10" spans="2:7" ht="15.75" thickBot="1" x14ac:dyDescent="0.3">
      <c r="B10" s="172"/>
      <c r="C10" s="173"/>
      <c r="D10" s="173"/>
      <c r="E10" s="174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6" t="s">
        <v>37</v>
      </c>
      <c r="C13" s="156"/>
      <c r="D13" s="69"/>
      <c r="E13" s="60"/>
      <c r="F13" s="3"/>
      <c r="G13" s="42" t="s">
        <v>90</v>
      </c>
    </row>
    <row r="14" spans="2:7" x14ac:dyDescent="0.25">
      <c r="B14" s="155" t="s">
        <v>112</v>
      </c>
      <c r="C14" s="155"/>
      <c r="D14" s="69"/>
      <c r="E14" s="117"/>
      <c r="F14" s="3"/>
      <c r="G14" s="80" t="str">
        <f>IF(SUM(E17,E23,E29,E35)=0,"",SUM(E17,E23,E29,E35))</f>
        <v/>
      </c>
    </row>
    <row r="15" spans="2:7" x14ac:dyDescent="0.25">
      <c r="B15" s="155" t="s">
        <v>88</v>
      </c>
      <c r="C15" s="155"/>
      <c r="D15" s="69"/>
      <c r="E15" s="117"/>
      <c r="F15" s="3"/>
    </row>
    <row r="16" spans="2:7" x14ac:dyDescent="0.25">
      <c r="B16" s="155" t="s">
        <v>113</v>
      </c>
      <c r="C16" s="155"/>
      <c r="D16" s="69"/>
      <c r="E16" s="116"/>
      <c r="F16" s="3"/>
    </row>
    <row r="17" spans="2:7" x14ac:dyDescent="0.25">
      <c r="B17" s="155" t="s">
        <v>89</v>
      </c>
      <c r="C17" s="155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6" t="s">
        <v>38</v>
      </c>
      <c r="C19" s="156"/>
      <c r="D19" s="69"/>
      <c r="E19" s="60"/>
      <c r="F19" s="3"/>
    </row>
    <row r="20" spans="2:7" x14ac:dyDescent="0.25">
      <c r="B20" s="155" t="s">
        <v>112</v>
      </c>
      <c r="C20" s="155"/>
      <c r="D20" s="69"/>
      <c r="E20" s="117"/>
      <c r="F20" s="3"/>
    </row>
    <row r="21" spans="2:7" x14ac:dyDescent="0.25">
      <c r="B21" s="155" t="s">
        <v>88</v>
      </c>
      <c r="C21" s="155"/>
      <c r="D21" s="69"/>
      <c r="E21" s="117"/>
      <c r="F21" s="3"/>
    </row>
    <row r="22" spans="2:7" x14ac:dyDescent="0.25">
      <c r="B22" s="155" t="s">
        <v>113</v>
      </c>
      <c r="C22" s="155"/>
      <c r="D22" s="69"/>
      <c r="E22" s="116"/>
      <c r="F22" s="3"/>
    </row>
    <row r="23" spans="2:7" x14ac:dyDescent="0.25">
      <c r="B23" s="155" t="s">
        <v>89</v>
      </c>
      <c r="C23" s="155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6" t="s">
        <v>39</v>
      </c>
      <c r="C25" s="156"/>
      <c r="D25" s="69"/>
      <c r="E25" s="60"/>
      <c r="F25" s="3"/>
    </row>
    <row r="26" spans="2:7" x14ac:dyDescent="0.25">
      <c r="B26" s="157" t="s">
        <v>112</v>
      </c>
      <c r="C26" s="158"/>
      <c r="D26" s="69"/>
      <c r="E26" s="117"/>
      <c r="F26" s="3"/>
      <c r="G26" s="2"/>
    </row>
    <row r="27" spans="2:7" x14ac:dyDescent="0.25">
      <c r="B27" s="157" t="s">
        <v>88</v>
      </c>
      <c r="C27" s="158"/>
      <c r="D27" s="69"/>
      <c r="E27" s="117"/>
      <c r="F27" s="3"/>
    </row>
    <row r="28" spans="2:7" x14ac:dyDescent="0.25">
      <c r="B28" s="157" t="s">
        <v>113</v>
      </c>
      <c r="C28" s="158"/>
      <c r="D28" s="69"/>
      <c r="E28" s="116"/>
      <c r="F28" s="3"/>
    </row>
    <row r="29" spans="2:7" x14ac:dyDescent="0.25">
      <c r="B29" s="157" t="s">
        <v>89</v>
      </c>
      <c r="C29" s="158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6" t="s">
        <v>40</v>
      </c>
      <c r="C31" s="156"/>
      <c r="D31" s="69"/>
      <c r="E31" s="60"/>
      <c r="F31" s="3"/>
    </row>
    <row r="32" spans="2:7" x14ac:dyDescent="0.25">
      <c r="B32" s="155" t="s">
        <v>112</v>
      </c>
      <c r="C32" s="155"/>
      <c r="D32" s="69"/>
      <c r="E32" s="117"/>
      <c r="F32" s="3"/>
    </row>
    <row r="33" spans="2:7" x14ac:dyDescent="0.25">
      <c r="B33" s="155" t="s">
        <v>88</v>
      </c>
      <c r="C33" s="155"/>
      <c r="D33" s="69"/>
      <c r="E33" s="117"/>
      <c r="F33" s="3"/>
      <c r="G33" s="2"/>
    </row>
    <row r="34" spans="2:7" x14ac:dyDescent="0.25">
      <c r="B34" s="155" t="s">
        <v>113</v>
      </c>
      <c r="C34" s="155"/>
      <c r="D34" s="69"/>
      <c r="E34" s="116"/>
      <c r="F34" s="3"/>
    </row>
    <row r="35" spans="2:7" x14ac:dyDescent="0.25">
      <c r="B35" s="155" t="s">
        <v>89</v>
      </c>
      <c r="C35" s="155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1" t="str">
        <f ca="1">MID(CELL("filename",A1),FIND("]",CELL("filename",A1))+1,50)</f>
        <v>Safety</v>
      </c>
      <c r="C2" s="141"/>
      <c r="D2" s="141"/>
      <c r="E2" s="141"/>
      <c r="F2" s="141"/>
      <c r="G2" s="141"/>
    </row>
    <row r="4" spans="2:14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</row>
    <row r="8" spans="2:14" ht="15.75" thickBot="1" x14ac:dyDescent="0.3"/>
    <row r="9" spans="2:14" x14ac:dyDescent="0.25">
      <c r="B9" s="169" t="s">
        <v>2</v>
      </c>
      <c r="C9" s="170"/>
      <c r="D9" s="170"/>
      <c r="E9" s="171"/>
    </row>
    <row r="10" spans="2:14" ht="15.75" thickBot="1" x14ac:dyDescent="0.3">
      <c r="B10" s="172"/>
      <c r="C10" s="173"/>
      <c r="D10" s="173"/>
      <c r="E10" s="174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56" t="s">
        <v>93</v>
      </c>
      <c r="C13" s="156"/>
      <c r="D13" s="102"/>
      <c r="E13" s="60"/>
      <c r="F13" s="3"/>
      <c r="G13" s="135" t="s">
        <v>121</v>
      </c>
      <c r="I13" s="186" t="s">
        <v>122</v>
      </c>
      <c r="J13" s="186"/>
      <c r="K13" s="128"/>
      <c r="L13" s="60"/>
      <c r="M13" s="3"/>
      <c r="N13" s="134" t="s">
        <v>126</v>
      </c>
    </row>
    <row r="14" spans="2:14" x14ac:dyDescent="0.25">
      <c r="B14" s="155" t="s">
        <v>120</v>
      </c>
      <c r="C14" s="155"/>
      <c r="D14" s="102"/>
      <c r="E14" s="129"/>
      <c r="F14" s="3"/>
      <c r="G14" s="131" t="str">
        <f>IF(SUM(E16,E22,E28,E34)=0,"",SUM(E16,E22,E28,E34))</f>
        <v/>
      </c>
      <c r="I14" s="187" t="s">
        <v>123</v>
      </c>
      <c r="J14" s="187"/>
      <c r="K14" s="128"/>
      <c r="L14" s="136"/>
      <c r="M14" s="3"/>
      <c r="N14" s="137" t="str">
        <f>IF(SUM(L16,L22,L28,L34)=0,"",SUM(L16,L22,L28,L34))</f>
        <v/>
      </c>
    </row>
    <row r="15" spans="2:14" x14ac:dyDescent="0.25">
      <c r="B15" s="155" t="s">
        <v>118</v>
      </c>
      <c r="C15" s="155"/>
      <c r="D15" s="102"/>
      <c r="E15" s="129"/>
      <c r="F15" s="3"/>
      <c r="I15" s="187" t="s">
        <v>124</v>
      </c>
      <c r="J15" s="187"/>
      <c r="K15" s="128"/>
      <c r="L15" s="136"/>
      <c r="M15" s="3"/>
    </row>
    <row r="16" spans="2:14" x14ac:dyDescent="0.25">
      <c r="B16" s="155" t="s">
        <v>119</v>
      </c>
      <c r="C16" s="155"/>
      <c r="D16" s="102"/>
      <c r="E16" s="130" t="str">
        <f>IF(COUNTA(E14:E15)=2,(E14-E15),"")</f>
        <v/>
      </c>
      <c r="F16" s="3"/>
      <c r="I16" s="187" t="s">
        <v>125</v>
      </c>
      <c r="J16" s="187"/>
      <c r="K16" s="128"/>
      <c r="L16" s="139" t="str">
        <f>IF(COUNTA(L14:L15)=2,(L15-L14),"")</f>
        <v/>
      </c>
      <c r="M16" s="3"/>
    </row>
    <row r="17" spans="2:14" x14ac:dyDescent="0.25">
      <c r="B17" s="155" t="s">
        <v>86</v>
      </c>
      <c r="C17" s="155"/>
      <c r="D17" s="102"/>
      <c r="E17" s="127" t="str">
        <f>IF(E16="","",(E14-E15)/E14)</f>
        <v/>
      </c>
      <c r="F17" s="3"/>
      <c r="I17" s="187" t="s">
        <v>86</v>
      </c>
      <c r="J17" s="187"/>
      <c r="K17" s="128"/>
      <c r="L17" s="133" t="str">
        <f>IF(L16="","",(L15-L14)/L15)</f>
        <v/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56" t="s">
        <v>94</v>
      </c>
      <c r="C19" s="156"/>
      <c r="D19" s="102"/>
      <c r="E19" s="60"/>
      <c r="F19" s="3"/>
      <c r="I19" s="186" t="s">
        <v>122</v>
      </c>
      <c r="J19" s="186"/>
      <c r="K19" s="128"/>
      <c r="L19" s="60"/>
      <c r="M19" s="3"/>
    </row>
    <row r="20" spans="2:14" x14ac:dyDescent="0.25">
      <c r="B20" s="155" t="s">
        <v>120</v>
      </c>
      <c r="C20" s="155"/>
      <c r="D20" s="102"/>
      <c r="E20" s="116"/>
      <c r="F20" s="3"/>
      <c r="I20" s="187" t="s">
        <v>123</v>
      </c>
      <c r="J20" s="187"/>
      <c r="K20" s="128"/>
      <c r="L20" s="136"/>
      <c r="M20" s="3"/>
    </row>
    <row r="21" spans="2:14" x14ac:dyDescent="0.25">
      <c r="B21" s="155" t="s">
        <v>118</v>
      </c>
      <c r="C21" s="155"/>
      <c r="D21" s="102"/>
      <c r="E21" s="116"/>
      <c r="F21" s="3"/>
      <c r="I21" s="187" t="s">
        <v>124</v>
      </c>
      <c r="J21" s="187"/>
      <c r="K21" s="128"/>
      <c r="L21" s="136"/>
      <c r="M21" s="3"/>
    </row>
    <row r="22" spans="2:14" x14ac:dyDescent="0.25">
      <c r="B22" s="155" t="s">
        <v>119</v>
      </c>
      <c r="C22" s="155"/>
      <c r="D22" s="102"/>
      <c r="E22" s="126" t="str">
        <f>IF(COUNTA(E20:E21)=2,(E20-E21),"")</f>
        <v/>
      </c>
      <c r="F22" s="3"/>
      <c r="I22" s="187" t="s">
        <v>125</v>
      </c>
      <c r="J22" s="187"/>
      <c r="K22" s="128"/>
      <c r="L22" s="139" t="str">
        <f>IF(COUNTA(L20:L21)=2,(L21-L20),"")</f>
        <v/>
      </c>
      <c r="M22" s="3"/>
    </row>
    <row r="23" spans="2:14" x14ac:dyDescent="0.25">
      <c r="B23" s="155" t="s">
        <v>86</v>
      </c>
      <c r="C23" s="155"/>
      <c r="D23" s="102"/>
      <c r="E23" s="127" t="str">
        <f>IF(E22="","",(E20-E21)/E20)</f>
        <v/>
      </c>
      <c r="F23" s="3"/>
      <c r="I23" s="187" t="s">
        <v>86</v>
      </c>
      <c r="J23" s="187"/>
      <c r="K23" s="128"/>
      <c r="L23" s="133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56" t="s">
        <v>95</v>
      </c>
      <c r="C25" s="156"/>
      <c r="D25" s="102"/>
      <c r="E25" s="60"/>
      <c r="F25" s="3"/>
      <c r="I25" s="186" t="s">
        <v>122</v>
      </c>
      <c r="J25" s="186"/>
      <c r="K25" s="128"/>
      <c r="L25" s="60"/>
      <c r="M25" s="3"/>
    </row>
    <row r="26" spans="2:14" x14ac:dyDescent="0.25">
      <c r="B26" s="155" t="s">
        <v>120</v>
      </c>
      <c r="C26" s="155"/>
      <c r="D26" s="102"/>
      <c r="E26" s="116"/>
      <c r="F26" s="3"/>
      <c r="G26" s="2"/>
      <c r="I26" s="187" t="s">
        <v>123</v>
      </c>
      <c r="J26" s="187"/>
      <c r="K26" s="128"/>
      <c r="L26" s="136"/>
      <c r="M26" s="3"/>
      <c r="N26" s="2"/>
    </row>
    <row r="27" spans="2:14" x14ac:dyDescent="0.25">
      <c r="B27" s="155" t="s">
        <v>118</v>
      </c>
      <c r="C27" s="155"/>
      <c r="D27" s="102"/>
      <c r="E27" s="116"/>
      <c r="F27" s="3"/>
      <c r="I27" s="187" t="s">
        <v>124</v>
      </c>
      <c r="J27" s="187"/>
      <c r="K27" s="128"/>
      <c r="L27" s="136"/>
      <c r="M27" s="3"/>
    </row>
    <row r="28" spans="2:14" x14ac:dyDescent="0.25">
      <c r="B28" s="155" t="s">
        <v>119</v>
      </c>
      <c r="C28" s="155"/>
      <c r="D28" s="102"/>
      <c r="E28" s="126" t="str">
        <f>IF(COUNTA(E26:E27)=2,(E26-E27),"")</f>
        <v/>
      </c>
      <c r="F28" s="3"/>
      <c r="I28" s="187" t="s">
        <v>125</v>
      </c>
      <c r="J28" s="187"/>
      <c r="K28" s="128"/>
      <c r="L28" s="139" t="str">
        <f>IF(COUNTA(L26:L27)=2,(L27-L26),"")</f>
        <v/>
      </c>
      <c r="M28" s="3"/>
    </row>
    <row r="29" spans="2:14" x14ac:dyDescent="0.25">
      <c r="B29" s="155" t="s">
        <v>86</v>
      </c>
      <c r="C29" s="155"/>
      <c r="D29" s="102"/>
      <c r="E29" s="127" t="str">
        <f>IF(E28="","",(E26-E27)/E26)</f>
        <v/>
      </c>
      <c r="F29" s="3"/>
      <c r="I29" s="187" t="s">
        <v>86</v>
      </c>
      <c r="J29" s="187"/>
      <c r="K29" s="128"/>
      <c r="L29" s="133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56" t="s">
        <v>96</v>
      </c>
      <c r="C31" s="156"/>
      <c r="D31" s="102"/>
      <c r="E31" s="60"/>
      <c r="F31" s="3"/>
      <c r="I31" s="186" t="s">
        <v>122</v>
      </c>
      <c r="J31" s="186"/>
      <c r="K31" s="128"/>
      <c r="L31" s="60"/>
      <c r="M31" s="3"/>
    </row>
    <row r="32" spans="2:14" x14ac:dyDescent="0.25">
      <c r="B32" s="155" t="s">
        <v>120</v>
      </c>
      <c r="C32" s="155"/>
      <c r="D32" s="102"/>
      <c r="E32" s="116"/>
      <c r="F32" s="3"/>
      <c r="I32" s="187" t="s">
        <v>123</v>
      </c>
      <c r="J32" s="187"/>
      <c r="K32" s="128"/>
      <c r="L32" s="136"/>
      <c r="M32" s="3"/>
    </row>
    <row r="33" spans="2:14" x14ac:dyDescent="0.25">
      <c r="B33" s="155" t="s">
        <v>118</v>
      </c>
      <c r="C33" s="155"/>
      <c r="D33" s="102"/>
      <c r="E33" s="116"/>
      <c r="F33" s="3"/>
      <c r="G33" s="2"/>
      <c r="I33" s="187" t="s">
        <v>124</v>
      </c>
      <c r="J33" s="187"/>
      <c r="K33" s="128"/>
      <c r="L33" s="136"/>
      <c r="M33" s="3"/>
      <c r="N33" s="2"/>
    </row>
    <row r="34" spans="2:14" x14ac:dyDescent="0.25">
      <c r="B34" s="155" t="s">
        <v>119</v>
      </c>
      <c r="C34" s="155"/>
      <c r="D34" s="102"/>
      <c r="E34" s="126" t="str">
        <f>IF(COUNTA(E32:E33)=2,(E32-E33),"")</f>
        <v/>
      </c>
      <c r="F34" s="3"/>
      <c r="I34" s="187" t="s">
        <v>125</v>
      </c>
      <c r="J34" s="187"/>
      <c r="K34" s="128"/>
      <c r="L34" s="139" t="str">
        <f>IF(COUNTA(L32:L33)=2,(L33-L32),"")</f>
        <v/>
      </c>
      <c r="M34" s="3"/>
    </row>
    <row r="35" spans="2:14" x14ac:dyDescent="0.25">
      <c r="B35" s="155" t="s">
        <v>86</v>
      </c>
      <c r="C35" s="155"/>
      <c r="D35" s="102"/>
      <c r="E35" s="127" t="str">
        <f>IF(E34="","",(E32-E33)/E32)</f>
        <v/>
      </c>
      <c r="F35" s="3"/>
      <c r="I35" s="187" t="s">
        <v>86</v>
      </c>
      <c r="J35" s="187"/>
      <c r="K35" s="128"/>
      <c r="L35" s="133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9:C19"/>
    <mergeCell ref="B20:C20"/>
    <mergeCell ref="B17:C17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I23:J23"/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8" workbookViewId="0">
      <selection activeCell="E25" sqref="E25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1" t="str">
        <f ca="1">MID(CELL("filename",A1),FIND("]",CELL("filename",A1))+1,50)</f>
        <v>Operational Cost Savings</v>
      </c>
      <c r="C2" s="141"/>
      <c r="D2" s="141"/>
      <c r="E2" s="141"/>
      <c r="F2" s="141"/>
      <c r="G2" s="141"/>
    </row>
    <row r="4" spans="2:7" x14ac:dyDescent="0.25">
      <c r="B4" s="15" t="s">
        <v>12</v>
      </c>
      <c r="C4" s="178" t="str">
        <f>IF(Summary!D4="","",Summary!D4)</f>
        <v>Southern Health-Santé Sud</v>
      </c>
      <c r="D4" s="178"/>
      <c r="E4" s="178"/>
      <c r="F4" s="178"/>
      <c r="G4" s="178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8" t="str">
        <f>IF(Summary!D7="","",Summary!D7)</f>
        <v>The Cut Above</v>
      </c>
      <c r="D6" s="178"/>
      <c r="E6" s="178"/>
      <c r="F6" s="178"/>
      <c r="G6" s="178"/>
    </row>
    <row r="8" spans="2:7" ht="15.75" thickBot="1" x14ac:dyDescent="0.3"/>
    <row r="9" spans="2:7" x14ac:dyDescent="0.25">
      <c r="B9" s="169" t="s">
        <v>2</v>
      </c>
      <c r="C9" s="170"/>
      <c r="D9" s="170"/>
      <c r="E9" s="171"/>
    </row>
    <row r="10" spans="2:7" ht="15.75" thickBot="1" x14ac:dyDescent="0.3">
      <c r="B10" s="172"/>
      <c r="C10" s="173"/>
      <c r="D10" s="173"/>
      <c r="E10" s="174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6" t="s">
        <v>37</v>
      </c>
      <c r="C13" s="156"/>
      <c r="D13" s="69"/>
      <c r="E13" s="60" t="s">
        <v>130</v>
      </c>
      <c r="F13" s="3"/>
      <c r="G13" s="42" t="s">
        <v>100</v>
      </c>
    </row>
    <row r="14" spans="2:7" x14ac:dyDescent="0.25">
      <c r="B14" s="155" t="s">
        <v>97</v>
      </c>
      <c r="C14" s="155"/>
      <c r="D14" s="69"/>
      <c r="E14" s="96">
        <v>899.6</v>
      </c>
      <c r="F14" s="3"/>
      <c r="G14" s="82">
        <f>IF(SUM(E17,E23,E29,E35)=0,"",SUM(E17,E23,E29,E35))</f>
        <v>39355.840000000004</v>
      </c>
    </row>
    <row r="15" spans="2:7" x14ac:dyDescent="0.25">
      <c r="B15" s="155" t="s">
        <v>98</v>
      </c>
      <c r="C15" s="155"/>
      <c r="D15" s="69"/>
      <c r="E15" s="96">
        <v>381.76</v>
      </c>
      <c r="F15" s="3"/>
    </row>
    <row r="16" spans="2:7" x14ac:dyDescent="0.25">
      <c r="B16" s="155" t="s">
        <v>109</v>
      </c>
      <c r="C16" s="155"/>
      <c r="D16" s="69"/>
      <c r="E16" s="116">
        <v>76</v>
      </c>
      <c r="F16" s="3"/>
    </row>
    <row r="17" spans="2:7" x14ac:dyDescent="0.25">
      <c r="B17" s="155" t="s">
        <v>101</v>
      </c>
      <c r="C17" s="155"/>
      <c r="D17" s="69"/>
      <c r="E17" s="125">
        <f>IF(COUNTA(E14:E16)=3,IF(((E14-E15)*E16)=0,"",(E14-E15)*E16),"")</f>
        <v>39355.840000000004</v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6" t="s">
        <v>38</v>
      </c>
      <c r="C19" s="156"/>
      <c r="D19" s="69"/>
      <c r="E19" s="60"/>
      <c r="F19" s="3"/>
    </row>
    <row r="20" spans="2:7" x14ac:dyDescent="0.25">
      <c r="B20" s="155" t="s">
        <v>97</v>
      </c>
      <c r="C20" s="155"/>
      <c r="D20" s="69"/>
      <c r="E20" s="96"/>
      <c r="F20" s="3"/>
    </row>
    <row r="21" spans="2:7" x14ac:dyDescent="0.25">
      <c r="B21" s="155" t="s">
        <v>98</v>
      </c>
      <c r="C21" s="155"/>
      <c r="D21" s="69"/>
      <c r="E21" s="96"/>
      <c r="F21" s="3"/>
    </row>
    <row r="22" spans="2:7" x14ac:dyDescent="0.25">
      <c r="B22" s="155" t="s">
        <v>109</v>
      </c>
      <c r="C22" s="155"/>
      <c r="D22" s="69"/>
      <c r="E22" s="116"/>
      <c r="F22" s="3"/>
    </row>
    <row r="23" spans="2:7" x14ac:dyDescent="0.25">
      <c r="B23" s="155" t="s">
        <v>101</v>
      </c>
      <c r="C23" s="155"/>
      <c r="D23" s="69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6" t="s">
        <v>39</v>
      </c>
      <c r="C25" s="156"/>
      <c r="D25" s="69"/>
      <c r="E25" s="60"/>
      <c r="F25" s="3"/>
    </row>
    <row r="26" spans="2:7" x14ac:dyDescent="0.25">
      <c r="B26" s="155" t="s">
        <v>97</v>
      </c>
      <c r="C26" s="155"/>
      <c r="D26" s="69"/>
      <c r="E26" s="96"/>
      <c r="F26" s="3"/>
      <c r="G26" s="2"/>
    </row>
    <row r="27" spans="2:7" x14ac:dyDescent="0.25">
      <c r="B27" s="155" t="s">
        <v>98</v>
      </c>
      <c r="C27" s="155"/>
      <c r="D27" s="69"/>
      <c r="E27" s="96"/>
      <c r="F27" s="3"/>
    </row>
    <row r="28" spans="2:7" x14ac:dyDescent="0.25">
      <c r="B28" s="155" t="s">
        <v>109</v>
      </c>
      <c r="C28" s="155"/>
      <c r="D28" s="69"/>
      <c r="E28" s="116"/>
      <c r="F28" s="3"/>
    </row>
    <row r="29" spans="2:7" x14ac:dyDescent="0.25">
      <c r="B29" s="155" t="s">
        <v>101</v>
      </c>
      <c r="C29" s="155"/>
      <c r="D29" s="69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6" t="s">
        <v>40</v>
      </c>
      <c r="C31" s="156"/>
      <c r="D31" s="69"/>
      <c r="E31" s="60"/>
      <c r="F31" s="3"/>
    </row>
    <row r="32" spans="2:7" x14ac:dyDescent="0.25">
      <c r="B32" s="155" t="s">
        <v>97</v>
      </c>
      <c r="C32" s="155"/>
      <c r="D32" s="69"/>
      <c r="E32" s="96"/>
      <c r="F32" s="3"/>
    </row>
    <row r="33" spans="2:7" x14ac:dyDescent="0.25">
      <c r="B33" s="155" t="s">
        <v>98</v>
      </c>
      <c r="C33" s="155"/>
      <c r="D33" s="69"/>
      <c r="E33" s="96"/>
      <c r="F33" s="3"/>
      <c r="G33" s="2"/>
    </row>
    <row r="34" spans="2:7" x14ac:dyDescent="0.25">
      <c r="B34" s="155" t="s">
        <v>109</v>
      </c>
      <c r="C34" s="155"/>
      <c r="D34" s="69"/>
      <c r="E34" s="116"/>
      <c r="F34" s="3"/>
    </row>
    <row r="35" spans="2:7" x14ac:dyDescent="0.25">
      <c r="B35" s="155" t="s">
        <v>101</v>
      </c>
      <c r="C35" s="155"/>
      <c r="D35" s="69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4" zoomScaleNormal="100" workbookViewId="0">
      <selection activeCell="E18" sqref="E18:E21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1" t="str">
        <f ca="1">MID(CELL("filename",A1),FIND("]",CELL("filename",A1))+1,50)</f>
        <v>Anecdotal &amp; Qualitative Results</v>
      </c>
      <c r="C2" s="141"/>
      <c r="D2" s="141"/>
      <c r="E2" s="141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192" t="str">
        <f>IF(Summary!D4="","",Summary!D4)</f>
        <v>Southern Health-Santé Sud</v>
      </c>
      <c r="D4" s="193"/>
      <c r="E4" s="194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8" t="str">
        <f>IF(Summary!D7="","",Summary!D7)</f>
        <v>The Cut Above</v>
      </c>
      <c r="D6" s="178"/>
      <c r="E6" s="178"/>
    </row>
    <row r="8" spans="2:10" ht="15.75" thickBot="1" x14ac:dyDescent="0.3"/>
    <row r="9" spans="2:10" ht="15" customHeight="1" x14ac:dyDescent="0.25">
      <c r="B9" s="210" t="s">
        <v>62</v>
      </c>
      <c r="C9" s="211"/>
      <c r="D9" s="211"/>
      <c r="E9" s="212"/>
    </row>
    <row r="10" spans="2:10" x14ac:dyDescent="0.25">
      <c r="B10" s="213"/>
      <c r="C10" s="214"/>
      <c r="D10" s="214"/>
      <c r="E10" s="215"/>
    </row>
    <row r="11" spans="2:10" ht="29.25" customHeight="1" thickBot="1" x14ac:dyDescent="0.3">
      <c r="B11" s="216"/>
      <c r="C11" s="217"/>
      <c r="D11" s="217"/>
      <c r="E11" s="218"/>
    </row>
    <row r="12" spans="2:10" ht="15.75" thickBot="1" x14ac:dyDescent="0.3">
      <c r="B12" s="191"/>
      <c r="C12" s="191"/>
      <c r="D12" s="7"/>
      <c r="E12" s="7"/>
    </row>
    <row r="13" spans="2:10" ht="15.75" thickBot="1" x14ac:dyDescent="0.3">
      <c r="B13" s="188" t="s">
        <v>60</v>
      </c>
      <c r="C13" s="189"/>
      <c r="D13" s="189"/>
      <c r="E13" s="190"/>
    </row>
    <row r="14" spans="2:10" x14ac:dyDescent="0.25">
      <c r="B14" s="7"/>
      <c r="C14" s="7"/>
      <c r="D14" s="7"/>
      <c r="E14" s="7"/>
    </row>
    <row r="15" spans="2:10" x14ac:dyDescent="0.25">
      <c r="B15" s="205" t="s">
        <v>10</v>
      </c>
      <c r="C15" s="205"/>
      <c r="D15" s="3"/>
      <c r="E15" s="205" t="s">
        <v>11</v>
      </c>
    </row>
    <row r="16" spans="2:10" x14ac:dyDescent="0.25">
      <c r="B16" s="205"/>
      <c r="C16" s="205"/>
      <c r="D16" s="3"/>
      <c r="E16" s="205"/>
    </row>
    <row r="17" spans="2:5" x14ac:dyDescent="0.25">
      <c r="B17" s="30"/>
      <c r="C17" s="3"/>
      <c r="D17" s="3"/>
      <c r="E17" s="3"/>
    </row>
    <row r="18" spans="2:5" x14ac:dyDescent="0.25">
      <c r="B18" s="198"/>
      <c r="C18" s="198"/>
      <c r="D18" s="3"/>
      <c r="E18" s="197"/>
    </row>
    <row r="19" spans="2:5" x14ac:dyDescent="0.25">
      <c r="B19" s="198"/>
      <c r="C19" s="198"/>
      <c r="D19" s="3"/>
      <c r="E19" s="197"/>
    </row>
    <row r="20" spans="2:5" x14ac:dyDescent="0.25">
      <c r="B20" s="198"/>
      <c r="C20" s="198"/>
      <c r="D20" s="3"/>
      <c r="E20" s="197"/>
    </row>
    <row r="21" spans="2:5" x14ac:dyDescent="0.25">
      <c r="B21" s="198"/>
      <c r="C21" s="198"/>
      <c r="D21" s="3"/>
      <c r="E21" s="197"/>
    </row>
    <row r="22" spans="2:5" x14ac:dyDescent="0.25">
      <c r="B22" s="30"/>
      <c r="C22" s="31"/>
      <c r="D22" s="3"/>
      <c r="E22" s="32"/>
    </row>
    <row r="23" spans="2:5" x14ac:dyDescent="0.25">
      <c r="B23" s="198"/>
      <c r="C23" s="198"/>
      <c r="D23" s="3"/>
      <c r="E23" s="197"/>
    </row>
    <row r="24" spans="2:5" x14ac:dyDescent="0.25">
      <c r="B24" s="198"/>
      <c r="C24" s="198"/>
      <c r="D24" s="3"/>
      <c r="E24" s="197"/>
    </row>
    <row r="25" spans="2:5" x14ac:dyDescent="0.25">
      <c r="B25" s="198"/>
      <c r="C25" s="198"/>
      <c r="D25" s="3"/>
      <c r="E25" s="197"/>
    </row>
    <row r="26" spans="2:5" x14ac:dyDescent="0.25">
      <c r="B26" s="198"/>
      <c r="C26" s="198"/>
      <c r="D26" s="3"/>
      <c r="E26" s="197"/>
    </row>
    <row r="27" spans="2:5" x14ac:dyDescent="0.25">
      <c r="B27" s="31"/>
      <c r="C27" s="31"/>
      <c r="D27" s="3"/>
      <c r="E27" s="32"/>
    </row>
    <row r="28" spans="2:5" x14ac:dyDescent="0.25">
      <c r="B28" s="198"/>
      <c r="C28" s="198"/>
      <c r="D28" s="3"/>
      <c r="E28" s="197"/>
    </row>
    <row r="29" spans="2:5" x14ac:dyDescent="0.25">
      <c r="B29" s="198"/>
      <c r="C29" s="198"/>
      <c r="D29" s="3"/>
      <c r="E29" s="197"/>
    </row>
    <row r="30" spans="2:5" x14ac:dyDescent="0.25">
      <c r="B30" s="198"/>
      <c r="C30" s="198"/>
      <c r="D30" s="3"/>
      <c r="E30" s="197"/>
    </row>
    <row r="31" spans="2:5" x14ac:dyDescent="0.25">
      <c r="B31" s="198"/>
      <c r="C31" s="198"/>
      <c r="D31" s="3"/>
      <c r="E31" s="197"/>
    </row>
    <row r="32" spans="2:5" x14ac:dyDescent="0.25">
      <c r="B32" s="30"/>
      <c r="C32" s="31"/>
      <c r="D32" s="3"/>
      <c r="E32" s="32"/>
    </row>
    <row r="33" spans="2:5" x14ac:dyDescent="0.25">
      <c r="B33" s="198"/>
      <c r="C33" s="198"/>
      <c r="D33" s="3"/>
      <c r="E33" s="197"/>
    </row>
    <row r="34" spans="2:5" x14ac:dyDescent="0.25">
      <c r="B34" s="198"/>
      <c r="C34" s="198"/>
      <c r="D34" s="3"/>
      <c r="E34" s="197"/>
    </row>
    <row r="35" spans="2:5" x14ac:dyDescent="0.25">
      <c r="B35" s="198"/>
      <c r="C35" s="198"/>
      <c r="D35" s="3"/>
      <c r="E35" s="197"/>
    </row>
    <row r="36" spans="2:5" x14ac:dyDescent="0.25">
      <c r="B36" s="198"/>
      <c r="C36" s="198"/>
      <c r="D36" s="3"/>
      <c r="E36" s="197"/>
    </row>
    <row r="37" spans="2:5" x14ac:dyDescent="0.25">
      <c r="B37" s="30"/>
      <c r="C37" s="31"/>
      <c r="D37" s="3"/>
      <c r="E37" s="32"/>
    </row>
    <row r="38" spans="2:5" x14ac:dyDescent="0.25">
      <c r="B38" s="198"/>
      <c r="C38" s="198"/>
      <c r="D38" s="3"/>
      <c r="E38" s="197"/>
    </row>
    <row r="39" spans="2:5" x14ac:dyDescent="0.25">
      <c r="B39" s="198"/>
      <c r="C39" s="198"/>
      <c r="D39" s="3"/>
      <c r="E39" s="197"/>
    </row>
    <row r="40" spans="2:5" x14ac:dyDescent="0.25">
      <c r="B40" s="198"/>
      <c r="C40" s="198"/>
      <c r="D40" s="3"/>
      <c r="E40" s="197"/>
    </row>
    <row r="41" spans="2:5" x14ac:dyDescent="0.25">
      <c r="B41" s="198"/>
      <c r="C41" s="198"/>
      <c r="D41" s="3"/>
      <c r="E41" s="197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6" t="s">
        <v>61</v>
      </c>
      <c r="C43" s="207"/>
      <c r="D43" s="207"/>
      <c r="E43" s="208"/>
    </row>
    <row r="44" spans="2:5" x14ac:dyDescent="0.25">
      <c r="B44" s="6"/>
      <c r="C44" s="8"/>
      <c r="E44" s="9"/>
    </row>
    <row r="45" spans="2:5" x14ac:dyDescent="0.25">
      <c r="B45" s="209" t="s">
        <v>10</v>
      </c>
      <c r="C45" s="209"/>
      <c r="D45" s="3"/>
      <c r="E45" s="209" t="s">
        <v>11</v>
      </c>
    </row>
    <row r="46" spans="2:5" x14ac:dyDescent="0.25">
      <c r="B46" s="209"/>
      <c r="C46" s="209"/>
      <c r="D46" s="3"/>
      <c r="E46" s="209"/>
    </row>
    <row r="47" spans="2:5" x14ac:dyDescent="0.25">
      <c r="B47" s="6"/>
      <c r="C47" s="8"/>
      <c r="E47" s="9"/>
    </row>
    <row r="48" spans="2:5" ht="15" customHeight="1" x14ac:dyDescent="0.25">
      <c r="B48" s="199"/>
      <c r="C48" s="200"/>
      <c r="D48" s="3"/>
      <c r="E48" s="196"/>
    </row>
    <row r="49" spans="2:5" x14ac:dyDescent="0.25">
      <c r="B49" s="201"/>
      <c r="C49" s="202"/>
      <c r="D49" s="3"/>
      <c r="E49" s="196"/>
    </row>
    <row r="50" spans="2:5" x14ac:dyDescent="0.25">
      <c r="B50" s="201"/>
      <c r="C50" s="202"/>
      <c r="D50" s="3"/>
      <c r="E50" s="196"/>
    </row>
    <row r="51" spans="2:5" x14ac:dyDescent="0.25">
      <c r="B51" s="203"/>
      <c r="C51" s="204"/>
      <c r="D51" s="3"/>
      <c r="E51" s="196"/>
    </row>
    <row r="52" spans="2:5" x14ac:dyDescent="0.25">
      <c r="B52" s="30"/>
      <c r="C52" s="31"/>
      <c r="D52" s="3"/>
      <c r="E52" s="32"/>
    </row>
    <row r="53" spans="2:5" x14ac:dyDescent="0.25">
      <c r="B53" s="199"/>
      <c r="C53" s="200"/>
      <c r="D53" s="3"/>
      <c r="E53" s="196"/>
    </row>
    <row r="54" spans="2:5" x14ac:dyDescent="0.25">
      <c r="B54" s="201"/>
      <c r="C54" s="202"/>
      <c r="D54" s="3"/>
      <c r="E54" s="196"/>
    </row>
    <row r="55" spans="2:5" x14ac:dyDescent="0.25">
      <c r="B55" s="201"/>
      <c r="C55" s="202"/>
      <c r="D55" s="3"/>
      <c r="E55" s="196"/>
    </row>
    <row r="56" spans="2:5" x14ac:dyDescent="0.25">
      <c r="B56" s="203"/>
      <c r="C56" s="204"/>
      <c r="D56" s="3"/>
      <c r="E56" s="196"/>
    </row>
    <row r="57" spans="2:5" x14ac:dyDescent="0.25">
      <c r="B57" s="31"/>
      <c r="C57" s="50"/>
      <c r="D57" s="3"/>
      <c r="E57" s="32"/>
    </row>
    <row r="58" spans="2:5" x14ac:dyDescent="0.25">
      <c r="B58" s="195"/>
      <c r="C58" s="195"/>
      <c r="D58" s="3"/>
      <c r="E58" s="196"/>
    </row>
    <row r="59" spans="2:5" x14ac:dyDescent="0.25">
      <c r="B59" s="195"/>
      <c r="C59" s="195"/>
      <c r="D59" s="3"/>
      <c r="E59" s="196"/>
    </row>
    <row r="60" spans="2:5" x14ac:dyDescent="0.25">
      <c r="B60" s="195"/>
      <c r="C60" s="195"/>
      <c r="D60" s="3"/>
      <c r="E60" s="196"/>
    </row>
    <row r="61" spans="2:5" x14ac:dyDescent="0.25">
      <c r="B61" s="195"/>
      <c r="C61" s="195"/>
      <c r="D61" s="3"/>
      <c r="E61" s="196"/>
    </row>
    <row r="62" spans="2:5" x14ac:dyDescent="0.25">
      <c r="B62" s="30"/>
      <c r="C62" s="31"/>
      <c r="D62" s="3"/>
      <c r="E62" s="32"/>
    </row>
    <row r="63" spans="2:5" ht="15" customHeight="1" x14ac:dyDescent="0.25">
      <c r="B63" s="195"/>
      <c r="C63" s="195"/>
      <c r="D63" s="3"/>
      <c r="E63" s="196"/>
    </row>
    <row r="64" spans="2:5" x14ac:dyDescent="0.25">
      <c r="B64" s="195"/>
      <c r="C64" s="195"/>
      <c r="D64" s="3"/>
      <c r="E64" s="196"/>
    </row>
    <row r="65" spans="2:5" x14ac:dyDescent="0.25">
      <c r="B65" s="195"/>
      <c r="C65" s="195"/>
      <c r="D65" s="3"/>
      <c r="E65" s="196"/>
    </row>
    <row r="66" spans="2:5" x14ac:dyDescent="0.25">
      <c r="B66" s="195"/>
      <c r="C66" s="195"/>
      <c r="D66" s="3"/>
      <c r="E66" s="196"/>
    </row>
    <row r="67" spans="2:5" x14ac:dyDescent="0.25">
      <c r="B67" s="30"/>
      <c r="C67" s="31"/>
      <c r="D67" s="3"/>
      <c r="E67" s="32"/>
    </row>
    <row r="68" spans="2:5" x14ac:dyDescent="0.25">
      <c r="B68" s="195"/>
      <c r="C68" s="195"/>
      <c r="D68" s="3"/>
      <c r="E68" s="196"/>
    </row>
    <row r="69" spans="2:5" x14ac:dyDescent="0.25">
      <c r="B69" s="195"/>
      <c r="C69" s="195"/>
      <c r="D69" s="3"/>
      <c r="E69" s="196"/>
    </row>
    <row r="70" spans="2:5" x14ac:dyDescent="0.25">
      <c r="B70" s="195"/>
      <c r="C70" s="195"/>
      <c r="D70" s="3"/>
      <c r="E70" s="196"/>
    </row>
    <row r="71" spans="2:5" x14ac:dyDescent="0.25">
      <c r="B71" s="195"/>
      <c r="C71" s="195"/>
      <c r="D71" s="3"/>
      <c r="E71" s="196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2016</Year_x0020_at_x0020_a_x0020_Glanc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66169F907AC40B6275B01797E8BA6" ma:contentTypeVersion="0" ma:contentTypeDescription="Create a new document." ma:contentTypeScope="" ma:versionID="39cc477c91db4b00be3fb83f5e23749a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ac9a6aa8e8651c6c0083be7d755f1635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76789-FF35-469B-A4ED-1156461980A6}">
  <ds:schemaRefs>
    <ds:schemaRef ds:uri="dec2473e-1590-48d0-8a4e-d5c8001c7598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7F917A-E651-45A5-B308-2BD51F040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86FEDBA-6B4C-44C3-B915-26EC09A96C21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17DC3E7C-8C86-4E9A-8A06-3C13A1CBD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2024-07-02T20:51:22Z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0x01010047866169F907AC40B6275B01797E8BA6</vt:lpwstr>
  </property>
</Properties>
</file>